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Таблица 35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0">'Таблица 35b'!$B:$B</definedName>
  </definedNames>
  <calcPr fullCalcOnLoad="1"/>
</workbook>
</file>

<file path=xl/sharedStrings.xml><?xml version="1.0" encoding="utf-8"?>
<sst xmlns="http://schemas.openxmlformats.org/spreadsheetml/2006/main" count="49" uniqueCount="13">
  <si>
    <t>1) Данные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</si>
  <si>
    <t xml:space="preserve">валовая прибыль экономики и валовые смешанные доходы </t>
  </si>
  <si>
    <t>чистые налоги на производство и импорт</t>
  </si>
  <si>
    <t>оплата труда наемных работников (включая оплату труда и смешанные доходы, не наблюдаемые прямыми статистическими методами)</t>
  </si>
  <si>
    <t>в том числе:</t>
  </si>
  <si>
    <t>Валовой внутренний продукт</t>
  </si>
  <si>
    <t xml:space="preserve">         3 квартал </t>
  </si>
  <si>
    <t xml:space="preserve">         2 квартал </t>
  </si>
  <si>
    <t xml:space="preserve">         1 квартал </t>
  </si>
  <si>
    <t xml:space="preserve">         4 квартал </t>
  </si>
  <si>
    <r>
      <t>текущие цены - млрд рублей</t>
    </r>
    <r>
      <rPr>
        <b/>
        <vertAlign val="superscript"/>
        <sz val="11"/>
        <rFont val="Arial Cyr"/>
        <family val="0"/>
      </rPr>
      <t xml:space="preserve"> 1)</t>
    </r>
  </si>
  <si>
    <t>Формирование ВВП по источникам доходов</t>
  </si>
  <si>
    <t>Обновлено 01.04.2021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</si>
</sst>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vertAlign val="superscript"/>
      <sz val="9"/>
      <name val="Arial Cyr"/>
      <family val="0"/>
    </font>
    <font>
      <vertAlign val="superscript"/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vertAlign val="superscript"/>
      <sz val="11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fill"/>
    </xf>
    <xf numFmtId="0" fontId="4" fillId="0" borderId="0" xfId="0" applyFont="1" applyFill="1" applyAlignment="1">
      <alignment/>
    </xf>
    <xf numFmtId="164" fontId="0" fillId="0" borderId="10" xfId="52" applyNumberFormat="1" applyFont="1" applyFill="1" applyBorder="1" applyAlignment="1">
      <alignment horizontal="right"/>
      <protection/>
    </xf>
    <xf numFmtId="164" fontId="0" fillId="0" borderId="10" xfId="53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52" applyFont="1" applyFill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33" borderId="12" xfId="52" applyFont="1" applyFill="1" applyBorder="1" applyAlignment="1">
      <alignment horizontal="right"/>
      <protection/>
    </xf>
    <xf numFmtId="0" fontId="8" fillId="33" borderId="12" xfId="53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0" fontId="0" fillId="0" borderId="13" xfId="0" applyFill="1" applyBorder="1" applyAlignment="1">
      <alignment/>
    </xf>
    <xf numFmtId="164" fontId="9" fillId="0" borderId="0" xfId="52" applyNumberFormat="1" applyFont="1" applyFill="1">
      <alignment/>
      <protection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34" borderId="0" xfId="0" applyFill="1" applyAlignment="1">
      <alignment/>
    </xf>
    <xf numFmtId="0" fontId="8" fillId="33" borderId="14" xfId="52" applyFont="1" applyFill="1" applyBorder="1" applyAlignment="1">
      <alignment horizontal="center"/>
      <protection/>
    </xf>
    <xf numFmtId="0" fontId="8" fillId="33" borderId="15" xfId="52" applyFont="1" applyFill="1" applyBorder="1" applyAlignment="1">
      <alignment horizontal="center"/>
      <protection/>
    </xf>
    <xf numFmtId="0" fontId="8" fillId="33" borderId="16" xfId="52" applyFont="1" applyFill="1" applyBorder="1" applyAlignment="1">
      <alignment horizontal="center"/>
      <protection/>
    </xf>
    <xf numFmtId="0" fontId="0" fillId="0" borderId="0" xfId="0" applyFill="1" applyAlignment="1">
      <alignment horizontal="left" wrapText="1"/>
    </xf>
    <xf numFmtId="0" fontId="8" fillId="33" borderId="14" xfId="53" applyFont="1" applyFill="1" applyBorder="1" applyAlignment="1">
      <alignment horizontal="center"/>
      <protection/>
    </xf>
    <xf numFmtId="0" fontId="8" fillId="33" borderId="15" xfId="53" applyFont="1" applyFill="1" applyBorder="1" applyAlignment="1">
      <alignment horizontal="center"/>
      <protection/>
    </xf>
    <xf numFmtId="0" fontId="8" fillId="33" borderId="16" xfId="53" applyFont="1" applyFill="1" applyBorder="1" applyAlignment="1">
      <alignment horizontal="center"/>
      <protection/>
    </xf>
    <xf numFmtId="0" fontId="8" fillId="33" borderId="17" xfId="52" applyFont="1" applyFill="1" applyBorder="1" applyAlignment="1">
      <alignment horizontal="center"/>
      <protection/>
    </xf>
    <xf numFmtId="0" fontId="8" fillId="33" borderId="13" xfId="52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95-02" xfId="52"/>
    <cellStyle name="Обычный_интернет95-0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18(2021)\SOD%201&#1082;&#1074;%202018(03.2021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20(2021)\SOD%202&#1082;&#1074;%202020(03.2021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20(2021)\SOD%203&#1082;&#1074;%202020(03.2021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20(2021)\SOD%204&#1082;&#1074;%202020(03.202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18(2021)\SOD%202&#1082;&#1074;%202018(03.202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18(2021)\SOD%203&#1082;&#1074;%202018(03.202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18(2021)\SOD%204&#1082;&#1074;%202018(03.202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19(2021)\SOD%201&#1082;&#1074;%202019(03.202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19(2021)\SOD%202&#1082;&#1074;%202019(03.202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19(2021)\SOD%203&#1082;&#1074;%202019(03.2021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19(2021)\SOD%204&#1082;&#1074;%202019(03.2021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55;&#1077;&#1088;&#1077;&#1089;&#1095;&#1077;&#1090;%20&#1084;&#1072;&#1088;&#1090;2021\&#1082;&#1074;&#1072;&#1088;&#1090;&#1072;&#1083;&#1099;%202020(2021)\SOD%201&#1082;&#1074;%202020(03.20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1кв18"/>
      <sheetName val="SOD 1кв 2018(03.2021)"/>
    </sheetNames>
    <sheetDataSet>
      <sheetData sheetId="24">
        <row r="39">
          <cell r="D39">
            <v>22474464.400544155</v>
          </cell>
          <cell r="E39">
            <v>11064516.499978326</v>
          </cell>
          <cell r="H39">
            <v>2617176.900544158</v>
          </cell>
          <cell r="K39">
            <v>8792771.00002167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2кв20"/>
    </sheetNames>
    <sheetDataSet>
      <sheetData sheetId="24">
        <row r="39">
          <cell r="D39">
            <v>23661924.636694163</v>
          </cell>
          <cell r="E39">
            <v>12932926.688144546</v>
          </cell>
          <cell r="H39">
            <v>2571444.6366941603</v>
          </cell>
          <cell r="K39">
            <v>8157553.311855457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3кв20"/>
      <sheetName val="SOD 3кв 2020(03.2021)"/>
      <sheetName val="ВВП "/>
    </sheetNames>
    <sheetDataSet>
      <sheetData sheetId="24">
        <row r="39">
          <cell r="D39">
            <v>27580834.3966322</v>
          </cell>
          <cell r="E39">
            <v>13050234.941365017</v>
          </cell>
          <cell r="H39">
            <v>2785354.8966321973</v>
          </cell>
          <cell r="K39">
            <v>11745244.558634985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4кв20"/>
      <sheetName val="ВВП "/>
      <sheetName val="Контроль"/>
      <sheetName val="Изменения"/>
    </sheetNames>
    <sheetDataSet>
      <sheetData sheetId="24">
        <row r="39">
          <cell r="D39">
            <v>30967986.61500834</v>
          </cell>
          <cell r="E39">
            <v>13891147.505322587</v>
          </cell>
          <cell r="H39">
            <v>3541857.015008341</v>
          </cell>
          <cell r="K39">
            <v>13534982.094677411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2кв18"/>
      <sheetName val="SOD 2кв 2018(03.2021)"/>
    </sheetNames>
    <sheetDataSet>
      <sheetData sheetId="24">
        <row r="39">
          <cell r="D39">
            <v>24969759.282647274</v>
          </cell>
          <cell r="E39">
            <v>11648413.200028373</v>
          </cell>
          <cell r="H39">
            <v>2972081.9826472797</v>
          </cell>
          <cell r="K39">
            <v>10349264.099971622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3кв18"/>
      <sheetName val="SOD 3кв 2018(03.2021)"/>
    </sheetNames>
    <sheetDataSet>
      <sheetData sheetId="24">
        <row r="39">
          <cell r="D39">
            <v>27196843.36577328</v>
          </cell>
          <cell r="E39">
            <v>11747813.899983456</v>
          </cell>
          <cell r="H39">
            <v>3186677.265773278</v>
          </cell>
          <cell r="K39">
            <v>12262352.200016545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4кв18"/>
      <sheetName val="ВВП "/>
      <sheetName val="Контроль"/>
      <sheetName val="Изменения"/>
      <sheetName val="SOD 4кв 2018(03.2021)"/>
    </sheetNames>
    <sheetDataSet>
      <sheetData sheetId="24">
        <row r="39">
          <cell r="D39">
            <v>29220584.095634542</v>
          </cell>
          <cell r="E39">
            <v>12555065.800005402</v>
          </cell>
          <cell r="H39">
            <v>3414214.2956345426</v>
          </cell>
          <cell r="K39">
            <v>13251303.999994598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1кв19"/>
      <sheetName val="SOD 1кв 2019(03.2021)"/>
      <sheetName val="SOD1кв20"/>
    </sheetNames>
    <sheetDataSet>
      <sheetData sheetId="24">
        <row r="39">
          <cell r="D39">
            <v>24552081.665803503</v>
          </cell>
          <cell r="E39">
            <v>11793557.88447147</v>
          </cell>
          <cell r="H39">
            <v>2885030.7658035113</v>
          </cell>
          <cell r="K39">
            <v>9873493.015528522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2кв19"/>
      <sheetName val="SOD 2кв 2019(03.2021)"/>
    </sheetNames>
    <sheetDataSet>
      <sheetData sheetId="24">
        <row r="39">
          <cell r="D39">
            <v>26567530.47266387</v>
          </cell>
          <cell r="E39">
            <v>12586043.237701302</v>
          </cell>
          <cell r="H39">
            <v>3008213.172663874</v>
          </cell>
          <cell r="K39">
            <v>10973274.062298693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3кв19"/>
      <sheetName val="SOD 3кв 2019(03.2021)"/>
    </sheetNames>
    <sheetDataSet>
      <sheetData sheetId="24">
        <row r="39">
          <cell r="D39">
            <v>28245508.2831814</v>
          </cell>
          <cell r="E39">
            <v>12710673.803901946</v>
          </cell>
          <cell r="H39">
            <v>3116846.3831814</v>
          </cell>
          <cell r="K39">
            <v>12417988.096098052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4кв19"/>
      <sheetName val="ВВП "/>
      <sheetName val="Контроль"/>
      <sheetName val="Изменения"/>
      <sheetName val="SOD 4кв 2019(03.2021)"/>
    </sheetNames>
    <sheetDataSet>
      <sheetData sheetId="24">
        <row r="39">
          <cell r="D39">
            <v>29876415.96718896</v>
          </cell>
          <cell r="E39">
            <v>13487639.802927973</v>
          </cell>
          <cell r="H39">
            <v>3284012.0671889638</v>
          </cell>
          <cell r="K39">
            <v>13104764.097072026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OD_NF117"/>
      <sheetName val="SOD_NF64"/>
      <sheetName val="SOD_NF37"/>
      <sheetName val="SOD_NF"/>
      <sheetName val="SOD_FK117"/>
      <sheetName val="SOD_FK64"/>
      <sheetName val="SOD_FK37"/>
      <sheetName val="SOD_FK"/>
      <sheetName val="SOD_DH117"/>
      <sheetName val="SOD_DH64"/>
      <sheetName val="SOD_DH37"/>
      <sheetName val="SOD_DH"/>
      <sheetName val="SOD_GU117"/>
      <sheetName val="SOD_GU64"/>
      <sheetName val="SOD_GU37"/>
      <sheetName val="SOD_GU"/>
      <sheetName val="SOD_NKO117"/>
      <sheetName val="SOD_NKO64"/>
      <sheetName val="SOD_NKO37"/>
      <sheetName val="SOD_NKO"/>
      <sheetName val="SOD117"/>
      <sheetName val="SOD64"/>
      <sheetName val="SOD64(печать)"/>
      <sheetName val="SOD_37"/>
      <sheetName val="SOD1кв20"/>
      <sheetName val="SOD 1кв 2020(03.2021)"/>
      <sheetName val="ВВП "/>
    </sheetNames>
    <sheetDataSet>
      <sheetData sheetId="24">
        <row r="39">
          <cell r="D39">
            <v>24756713.85512411</v>
          </cell>
          <cell r="E39">
            <v>12821606.642930979</v>
          </cell>
          <cell r="H39">
            <v>2788160.455124107</v>
          </cell>
          <cell r="K39">
            <v>9146946.757069021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="90" zoomScaleNormal="90" zoomScalePageLayoutView="0" workbookViewId="0" topLeftCell="A1">
      <pane xSplit="2" ySplit="4" topLeftCell="AA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P7" sqref="AP7"/>
    </sheetView>
  </sheetViews>
  <sheetFormatPr defaultColWidth="9.00390625" defaultRowHeight="12.75"/>
  <cols>
    <col min="1" max="1" width="9.125" style="1" customWidth="1"/>
    <col min="2" max="2" width="40.75390625" style="1" customWidth="1"/>
    <col min="3" max="14" width="12.125" style="1" customWidth="1"/>
    <col min="15" max="30" width="11.00390625" style="1" customWidth="1"/>
    <col min="31" max="34" width="11.75390625" style="1" customWidth="1"/>
    <col min="35" max="35" width="12.125" style="1" customWidth="1"/>
    <col min="36" max="38" width="12.625" style="1" customWidth="1"/>
    <col min="39" max="41" width="13.00390625" style="1" customWidth="1"/>
    <col min="42" max="42" width="12.875" style="1" customWidth="1"/>
    <col min="43" max="16384" width="9.125" style="1" customWidth="1"/>
  </cols>
  <sheetData>
    <row r="1" spans="2:18" ht="15">
      <c r="B1" s="24" t="s">
        <v>12</v>
      </c>
      <c r="R1" s="23"/>
    </row>
    <row r="2" spans="2:18" ht="1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R2" s="21"/>
    </row>
    <row r="3" spans="2:40" ht="17.25">
      <c r="B3" s="13" t="s">
        <v>10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5" spans="27:34" ht="12.75">
      <c r="AA5" s="19"/>
      <c r="AB5" s="19"/>
      <c r="AC5" s="19"/>
      <c r="AD5" s="19"/>
      <c r="AE5" s="19"/>
      <c r="AF5" s="19"/>
      <c r="AG5" s="19"/>
      <c r="AH5" s="19"/>
    </row>
    <row r="6" spans="2:42" ht="12.75">
      <c r="B6" s="18"/>
      <c r="C6" s="29">
        <v>2011</v>
      </c>
      <c r="D6" s="30"/>
      <c r="E6" s="30"/>
      <c r="F6" s="31"/>
      <c r="G6" s="29">
        <v>2012</v>
      </c>
      <c r="H6" s="30"/>
      <c r="I6" s="30"/>
      <c r="J6" s="31"/>
      <c r="K6" s="29">
        <v>2013</v>
      </c>
      <c r="L6" s="30"/>
      <c r="M6" s="30"/>
      <c r="N6" s="31"/>
      <c r="O6" s="25">
        <v>2014</v>
      </c>
      <c r="P6" s="26"/>
      <c r="Q6" s="26"/>
      <c r="R6" s="27"/>
      <c r="S6" s="25">
        <v>2015</v>
      </c>
      <c r="T6" s="26"/>
      <c r="U6" s="26"/>
      <c r="V6" s="27"/>
      <c r="W6" s="25">
        <v>2016</v>
      </c>
      <c r="X6" s="26"/>
      <c r="Y6" s="26"/>
      <c r="Z6" s="27"/>
      <c r="AA6" s="25">
        <v>2017</v>
      </c>
      <c r="AB6" s="26"/>
      <c r="AC6" s="26"/>
      <c r="AD6" s="27"/>
      <c r="AE6" s="25">
        <v>2018</v>
      </c>
      <c r="AF6" s="26"/>
      <c r="AG6" s="26"/>
      <c r="AH6" s="27"/>
      <c r="AI6" s="25">
        <v>2019</v>
      </c>
      <c r="AJ6" s="26"/>
      <c r="AK6" s="26"/>
      <c r="AL6" s="27"/>
      <c r="AM6" s="32">
        <v>2020</v>
      </c>
      <c r="AN6" s="33"/>
      <c r="AO6" s="33"/>
      <c r="AP6" s="33"/>
    </row>
    <row r="7" spans="2:42" ht="14.25" customHeight="1" thickBot="1">
      <c r="B7" s="18"/>
      <c r="C7" s="17" t="s">
        <v>8</v>
      </c>
      <c r="D7" s="17" t="s">
        <v>7</v>
      </c>
      <c r="E7" s="17" t="s">
        <v>6</v>
      </c>
      <c r="F7" s="17" t="s">
        <v>9</v>
      </c>
      <c r="G7" s="17" t="s">
        <v>8</v>
      </c>
      <c r="H7" s="17" t="s">
        <v>7</v>
      </c>
      <c r="I7" s="17" t="s">
        <v>6</v>
      </c>
      <c r="J7" s="17" t="s">
        <v>9</v>
      </c>
      <c r="K7" s="17" t="s">
        <v>8</v>
      </c>
      <c r="L7" s="17" t="s">
        <v>7</v>
      </c>
      <c r="M7" s="17" t="s">
        <v>6</v>
      </c>
      <c r="N7" s="17" t="s">
        <v>9</v>
      </c>
      <c r="O7" s="16" t="s">
        <v>8</v>
      </c>
      <c r="P7" s="16" t="s">
        <v>7</v>
      </c>
      <c r="Q7" s="16" t="s">
        <v>6</v>
      </c>
      <c r="R7" s="16" t="s">
        <v>9</v>
      </c>
      <c r="S7" s="16" t="s">
        <v>8</v>
      </c>
      <c r="T7" s="16" t="s">
        <v>7</v>
      </c>
      <c r="U7" s="16" t="s">
        <v>6</v>
      </c>
      <c r="V7" s="16" t="s">
        <v>9</v>
      </c>
      <c r="W7" s="16" t="s">
        <v>8</v>
      </c>
      <c r="X7" s="16" t="s">
        <v>7</v>
      </c>
      <c r="Y7" s="16" t="s">
        <v>6</v>
      </c>
      <c r="Z7" s="16" t="s">
        <v>9</v>
      </c>
      <c r="AA7" s="16" t="s">
        <v>8</v>
      </c>
      <c r="AB7" s="16" t="s">
        <v>7</v>
      </c>
      <c r="AC7" s="16" t="s">
        <v>6</v>
      </c>
      <c r="AD7" s="16" t="s">
        <v>9</v>
      </c>
      <c r="AE7" s="16" t="s">
        <v>8</v>
      </c>
      <c r="AF7" s="16" t="s">
        <v>7</v>
      </c>
      <c r="AG7" s="16" t="s">
        <v>6</v>
      </c>
      <c r="AH7" s="16" t="s">
        <v>9</v>
      </c>
      <c r="AI7" s="16" t="s">
        <v>8</v>
      </c>
      <c r="AJ7" s="16" t="s">
        <v>7</v>
      </c>
      <c r="AK7" s="16" t="s">
        <v>6</v>
      </c>
      <c r="AL7" s="16" t="s">
        <v>9</v>
      </c>
      <c r="AM7" s="16" t="s">
        <v>8</v>
      </c>
      <c r="AN7" s="16" t="s">
        <v>7</v>
      </c>
      <c r="AO7" s="16" t="s">
        <v>6</v>
      </c>
      <c r="AP7" s="16" t="s">
        <v>9</v>
      </c>
    </row>
    <row r="8" spans="3:42" ht="12.75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3:42" ht="12.7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2:57" ht="15">
      <c r="B10" s="13" t="s">
        <v>5</v>
      </c>
      <c r="C10" s="10">
        <v>13024.8</v>
      </c>
      <c r="D10" s="10">
        <v>14434.8</v>
      </c>
      <c r="E10" s="10">
        <v>15745.6</v>
      </c>
      <c r="F10" s="10">
        <v>16908.8</v>
      </c>
      <c r="G10" s="10">
        <v>15182.8</v>
      </c>
      <c r="H10" s="10">
        <v>16436</v>
      </c>
      <c r="I10" s="10">
        <v>17715.8</v>
      </c>
      <c r="J10" s="10">
        <v>18768.9</v>
      </c>
      <c r="K10" s="10">
        <v>16370</v>
      </c>
      <c r="L10" s="10">
        <v>17507.9</v>
      </c>
      <c r="M10" s="10">
        <v>19003.5</v>
      </c>
      <c r="N10" s="10">
        <v>20104.3</v>
      </c>
      <c r="O10" s="9">
        <v>17311.4</v>
      </c>
      <c r="P10" s="9">
        <v>19044.2</v>
      </c>
      <c r="Q10" s="9">
        <v>20544</v>
      </c>
      <c r="R10" s="9">
        <v>22130.5</v>
      </c>
      <c r="S10" s="9">
        <v>18467.9</v>
      </c>
      <c r="T10" s="9">
        <v>19751</v>
      </c>
      <c r="U10" s="9">
        <v>21788.6</v>
      </c>
      <c r="V10" s="9">
        <v>23079.8</v>
      </c>
      <c r="W10" s="9">
        <v>18885.1</v>
      </c>
      <c r="X10" s="9">
        <v>20452.2</v>
      </c>
      <c r="Y10" s="9">
        <v>22235.1</v>
      </c>
      <c r="Z10" s="9">
        <v>24043.6</v>
      </c>
      <c r="AA10" s="9">
        <v>20586.1</v>
      </c>
      <c r="AB10" s="9">
        <v>21917.6</v>
      </c>
      <c r="AC10" s="9">
        <v>23718.2</v>
      </c>
      <c r="AD10" s="9">
        <v>25621.2</v>
      </c>
      <c r="AE10" s="10">
        <f>'[1]SOD1кв18'!$D$39/1000</f>
        <v>22474.464400544155</v>
      </c>
      <c r="AF10" s="10">
        <f>'[2]SOD2кв18'!$D$39/1000</f>
        <v>24969.759282647276</v>
      </c>
      <c r="AG10" s="10">
        <f>'[3]SOD3кв18'!$D$39/1000</f>
        <v>27196.84336577328</v>
      </c>
      <c r="AH10" s="10">
        <f>'[4]SOD4кв18'!$D$39/1000</f>
        <v>29220.584095634542</v>
      </c>
      <c r="AI10" s="10">
        <f>'[5]SOD1кв19'!$D$39/1000</f>
        <v>24552.081665803504</v>
      </c>
      <c r="AJ10" s="10">
        <f>'[6]SOD2кв19'!$D$39/1000</f>
        <v>26567.530472663868</v>
      </c>
      <c r="AK10" s="10">
        <f>'[7]SOD3кв19'!$D$39/1000</f>
        <v>28245.5082831814</v>
      </c>
      <c r="AL10" s="10">
        <f>'[8]SOD4кв19'!$D$39/1000</f>
        <v>29876.41596718896</v>
      </c>
      <c r="AM10" s="9">
        <f>'[9]SOD1кв20'!$D$39/1000</f>
        <v>24756.713855124108</v>
      </c>
      <c r="AN10" s="9">
        <f>'[10]SOD2кв20'!$D$39/1000</f>
        <v>23661.924636694162</v>
      </c>
      <c r="AO10" s="9">
        <f>'[11]SOD3кв20'!$D$39/1000</f>
        <v>27580.8343966322</v>
      </c>
      <c r="AP10" s="9">
        <f>'[12]SOD4кв20'!$D$39/1000</f>
        <v>30967.98661500834</v>
      </c>
      <c r="AW10" s="2"/>
      <c r="AX10" s="2"/>
      <c r="AY10" s="2"/>
      <c r="AZ10" s="2"/>
      <c r="BA10" s="2"/>
      <c r="BB10" s="2"/>
      <c r="BC10" s="2"/>
      <c r="BD10" s="2"/>
      <c r="BE10" s="2"/>
    </row>
    <row r="11" spans="2:57" ht="12.75">
      <c r="B11" s="12" t="s">
        <v>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0"/>
      <c r="AF11" s="10"/>
      <c r="AG11" s="10"/>
      <c r="AH11" s="10"/>
      <c r="AI11" s="10"/>
      <c r="AJ11" s="10"/>
      <c r="AK11" s="10"/>
      <c r="AL11" s="10"/>
      <c r="AM11" s="9"/>
      <c r="AN11" s="9"/>
      <c r="AO11" s="9"/>
      <c r="AP11" s="9"/>
      <c r="AW11" s="2"/>
      <c r="AX11" s="2"/>
      <c r="AY11" s="2"/>
      <c r="AZ11" s="2"/>
      <c r="BA11" s="2"/>
      <c r="BB11" s="2"/>
      <c r="BC11" s="2"/>
      <c r="BD11" s="2"/>
      <c r="BE11" s="2"/>
    </row>
    <row r="12" spans="2:57" ht="60" customHeight="1">
      <c r="B12" s="11" t="s">
        <v>3</v>
      </c>
      <c r="C12" s="10">
        <v>6038.8</v>
      </c>
      <c r="D12" s="10">
        <v>6459.5</v>
      </c>
      <c r="E12" s="10">
        <v>6682.8</v>
      </c>
      <c r="F12" s="10">
        <v>7203.9</v>
      </c>
      <c r="G12" s="10">
        <v>6997.3</v>
      </c>
      <c r="H12" s="10">
        <v>7453</v>
      </c>
      <c r="I12" s="10">
        <v>7617.9</v>
      </c>
      <c r="J12" s="10">
        <v>8119</v>
      </c>
      <c r="K12" s="10">
        <v>7831.7</v>
      </c>
      <c r="L12" s="10">
        <v>8354.3</v>
      </c>
      <c r="M12" s="10">
        <v>8568.5</v>
      </c>
      <c r="N12" s="10">
        <v>9045.5</v>
      </c>
      <c r="O12" s="9">
        <v>8636.5</v>
      </c>
      <c r="P12" s="9">
        <v>9264.2</v>
      </c>
      <c r="Q12" s="9">
        <v>9465.6</v>
      </c>
      <c r="R12" s="9">
        <v>10072.7</v>
      </c>
      <c r="S12" s="9">
        <v>9266.9</v>
      </c>
      <c r="T12" s="9">
        <v>9815.8</v>
      </c>
      <c r="U12" s="9">
        <v>10037.8</v>
      </c>
      <c r="V12" s="9">
        <v>10628.4</v>
      </c>
      <c r="W12" s="9">
        <v>9490.6</v>
      </c>
      <c r="X12" s="9">
        <v>10209.8</v>
      </c>
      <c r="Y12" s="9">
        <v>10388.2</v>
      </c>
      <c r="Z12" s="9">
        <v>11149</v>
      </c>
      <c r="AA12" s="9">
        <v>10224.3</v>
      </c>
      <c r="AB12" s="9">
        <v>10867.6</v>
      </c>
      <c r="AC12" s="9">
        <v>11003</v>
      </c>
      <c r="AD12" s="9">
        <v>11802.6</v>
      </c>
      <c r="AE12" s="10">
        <f>'[1]SOD1кв18'!$E$39/1000</f>
        <v>11064.516499978326</v>
      </c>
      <c r="AF12" s="10">
        <f>'[2]SOD2кв18'!$E$39/1000</f>
        <v>11648.413200028373</v>
      </c>
      <c r="AG12" s="10">
        <f>'[3]SOD3кв18'!$E$39/1000</f>
        <v>11747.813899983455</v>
      </c>
      <c r="AH12" s="10">
        <f>'[4]SOD4кв18'!$E$39/1000</f>
        <v>12555.065800005403</v>
      </c>
      <c r="AI12" s="10">
        <f>'[5]SOD1кв19'!$E$39/1000</f>
        <v>11793.557884471471</v>
      </c>
      <c r="AJ12" s="10">
        <f>'[6]SOD2кв19'!$E$39/1000</f>
        <v>12586.043237701302</v>
      </c>
      <c r="AK12" s="10">
        <f>'[7]SOD3кв19'!$E$39/1000</f>
        <v>12710.673803901946</v>
      </c>
      <c r="AL12" s="10">
        <f>'[8]SOD4кв19'!$E$39/1000</f>
        <v>13487.639802927974</v>
      </c>
      <c r="AM12" s="9">
        <f>'[9]SOD1кв20'!$E$39/1000</f>
        <v>12821.60664293098</v>
      </c>
      <c r="AN12" s="9">
        <f>'[10]SOD2кв20'!$E$39/1000</f>
        <v>12932.926688144546</v>
      </c>
      <c r="AO12" s="9">
        <f>'[11]SOD3кв20'!$E$39/1000</f>
        <v>13050.234941365017</v>
      </c>
      <c r="AP12" s="9">
        <f>'[12]SOD4кв20'!$E$39/1000</f>
        <v>13891.147505322586</v>
      </c>
      <c r="AW12" s="2"/>
      <c r="AX12" s="2"/>
      <c r="AY12" s="2"/>
      <c r="AZ12" s="2"/>
      <c r="BA12" s="2"/>
      <c r="BB12" s="2"/>
      <c r="BC12" s="2"/>
      <c r="BD12" s="2"/>
      <c r="BE12" s="2"/>
    </row>
    <row r="13" spans="2:57" ht="28.5">
      <c r="B13" s="11" t="s">
        <v>2</v>
      </c>
      <c r="C13" s="10">
        <v>1807.5</v>
      </c>
      <c r="D13" s="10">
        <v>2204.4</v>
      </c>
      <c r="E13" s="10">
        <v>2281</v>
      </c>
      <c r="F13" s="10">
        <v>2451.8</v>
      </c>
      <c r="G13" s="10">
        <v>2195.7</v>
      </c>
      <c r="H13" s="10">
        <v>2582</v>
      </c>
      <c r="I13" s="10">
        <v>2423.4</v>
      </c>
      <c r="J13" s="10">
        <v>2628.9</v>
      </c>
      <c r="K13" s="10">
        <v>2335.5</v>
      </c>
      <c r="L13" s="10">
        <v>2570.3</v>
      </c>
      <c r="M13" s="10">
        <v>2525.4</v>
      </c>
      <c r="N13" s="10">
        <v>2627.5</v>
      </c>
      <c r="O13" s="9">
        <v>2499.6</v>
      </c>
      <c r="P13" s="9">
        <v>2877.4</v>
      </c>
      <c r="Q13" s="9">
        <v>2722.2</v>
      </c>
      <c r="R13" s="9">
        <v>2899.3</v>
      </c>
      <c r="S13" s="9">
        <v>2417.5</v>
      </c>
      <c r="T13" s="9">
        <v>2158.7</v>
      </c>
      <c r="U13" s="9">
        <v>2393.1</v>
      </c>
      <c r="V13" s="9">
        <v>2294.5</v>
      </c>
      <c r="W13" s="9">
        <v>2244.3</v>
      </c>
      <c r="X13" s="9">
        <v>2205.8</v>
      </c>
      <c r="Y13" s="9">
        <v>2408.6</v>
      </c>
      <c r="Z13" s="9">
        <v>2546.2</v>
      </c>
      <c r="AA13" s="9">
        <v>2256.4</v>
      </c>
      <c r="AB13" s="9">
        <v>2396.3</v>
      </c>
      <c r="AC13" s="9">
        <v>2535</v>
      </c>
      <c r="AD13" s="9">
        <v>2785.4</v>
      </c>
      <c r="AE13" s="10">
        <f>'[1]SOD1кв18'!$H$39/1000</f>
        <v>2617.1769005441583</v>
      </c>
      <c r="AF13" s="10">
        <f>'[2]SOD2кв18'!$H$39/1000</f>
        <v>2972.08198264728</v>
      </c>
      <c r="AG13" s="10">
        <f>'[3]SOD3кв18'!$H$39/1000-0.03</f>
        <v>3186.647265773278</v>
      </c>
      <c r="AH13" s="10">
        <f>'[4]SOD4кв18'!$H$39/1000+0.01</f>
        <v>3414.2242956345426</v>
      </c>
      <c r="AI13" s="10">
        <f>'[5]SOD1кв19'!$H$39/1000</f>
        <v>2885.0307658035113</v>
      </c>
      <c r="AJ13" s="10">
        <f>'[6]SOD2кв19'!$H$39/1000</f>
        <v>3008.213172663874</v>
      </c>
      <c r="AK13" s="10">
        <f>'[7]SOD3кв19'!$H$39/1000</f>
        <v>3116.8463831814</v>
      </c>
      <c r="AL13" s="10">
        <f>'[8]SOD4кв19'!$H$39/1000</f>
        <v>3284.0120671889636</v>
      </c>
      <c r="AM13" s="9">
        <f>'[9]SOD1кв20'!$H$39/1000-0.015</f>
        <v>2788.1454551241072</v>
      </c>
      <c r="AN13" s="9">
        <f>'[10]SOD2кв20'!$H$39/1000</f>
        <v>2571.44463669416</v>
      </c>
      <c r="AO13" s="9">
        <f>'[11]SOD3кв20'!$H$39/1000</f>
        <v>2785.3548966321973</v>
      </c>
      <c r="AP13" s="9">
        <f>'[12]SOD4кв20'!$H$39/1000</f>
        <v>3541.857015008341</v>
      </c>
      <c r="AW13" s="2"/>
      <c r="AX13" s="2"/>
      <c r="AY13" s="2"/>
      <c r="AZ13" s="2"/>
      <c r="BA13" s="2"/>
      <c r="BB13" s="2"/>
      <c r="BC13" s="2"/>
      <c r="BD13" s="2"/>
      <c r="BE13" s="2"/>
    </row>
    <row r="14" spans="2:57" ht="28.5">
      <c r="B14" s="11" t="s">
        <v>1</v>
      </c>
      <c r="C14" s="10">
        <v>5178.5</v>
      </c>
      <c r="D14" s="10">
        <v>5770.9</v>
      </c>
      <c r="E14" s="10">
        <v>6781.8</v>
      </c>
      <c r="F14" s="10">
        <v>7253.1</v>
      </c>
      <c r="G14" s="10">
        <v>5989.8</v>
      </c>
      <c r="H14" s="10">
        <v>6401</v>
      </c>
      <c r="I14" s="10">
        <v>7674.5</v>
      </c>
      <c r="J14" s="10">
        <v>8021</v>
      </c>
      <c r="K14" s="10">
        <v>6202.8</v>
      </c>
      <c r="L14" s="10">
        <v>6583.3</v>
      </c>
      <c r="M14" s="10">
        <v>7909.6</v>
      </c>
      <c r="N14" s="10">
        <v>8431.3</v>
      </c>
      <c r="O14" s="9">
        <v>6175.3</v>
      </c>
      <c r="P14" s="9">
        <v>6902.6</v>
      </c>
      <c r="Q14" s="9">
        <v>8356.2</v>
      </c>
      <c r="R14" s="9">
        <v>9158.5</v>
      </c>
      <c r="S14" s="9">
        <v>6783.5</v>
      </c>
      <c r="T14" s="9">
        <v>7776.5</v>
      </c>
      <c r="U14" s="9">
        <v>9357.7</v>
      </c>
      <c r="V14" s="9">
        <v>10156.9</v>
      </c>
      <c r="W14" s="9">
        <v>7150.2</v>
      </c>
      <c r="X14" s="9">
        <v>8036.6</v>
      </c>
      <c r="Y14" s="9">
        <v>9438.3</v>
      </c>
      <c r="Z14" s="9">
        <v>10348.4</v>
      </c>
      <c r="AA14" s="9">
        <v>8105.4</v>
      </c>
      <c r="AB14" s="9">
        <v>8653.7</v>
      </c>
      <c r="AC14" s="9">
        <v>10180.2</v>
      </c>
      <c r="AD14" s="9">
        <v>11033.2</v>
      </c>
      <c r="AE14" s="10">
        <f>'[1]SOD1кв18'!$K$39/1000</f>
        <v>8792.77100002167</v>
      </c>
      <c r="AF14" s="10">
        <f>'[2]SOD2кв18'!$K$39/1000</f>
        <v>10349.264099971622</v>
      </c>
      <c r="AG14" s="10">
        <f>'[3]SOD3кв18'!$K$39/1000</f>
        <v>12262.352200016545</v>
      </c>
      <c r="AH14" s="10">
        <f>'[4]SOD4кв18'!$K$39/1000</f>
        <v>13251.303999994598</v>
      </c>
      <c r="AI14" s="10">
        <f>'[5]SOD1кв19'!$K$39/1000</f>
        <v>9873.493015528522</v>
      </c>
      <c r="AJ14" s="10">
        <f>'[6]SOD2кв19'!$K$39/1000</f>
        <v>10973.274062298693</v>
      </c>
      <c r="AK14" s="10">
        <f>'[7]SOD3кв19'!$K$39/1000</f>
        <v>12417.988096098052</v>
      </c>
      <c r="AL14" s="10">
        <f>'[8]SOD4кв19'!$K$39/1000</f>
        <v>13104.764097072026</v>
      </c>
      <c r="AM14" s="9">
        <f>'[9]SOD1кв20'!$K$39/1000</f>
        <v>9146.946757069021</v>
      </c>
      <c r="AN14" s="9">
        <f>'[10]SOD2кв20'!$K$39/1000+0.07</f>
        <v>8157.623311855456</v>
      </c>
      <c r="AO14" s="9">
        <f>'[11]SOD3кв20'!$K$39/1000-0.03</f>
        <v>11745.214558634985</v>
      </c>
      <c r="AP14" s="9">
        <f>'[12]SOD4кв20'!$K$39/1000+0.01</f>
        <v>13534.992094677411</v>
      </c>
      <c r="AW14" s="2"/>
      <c r="AX14" s="2"/>
      <c r="AY14" s="2"/>
      <c r="AZ14" s="2"/>
      <c r="BA14" s="2"/>
      <c r="BB14" s="2"/>
      <c r="BC14" s="2"/>
      <c r="BD14" s="2"/>
      <c r="BE14" s="2"/>
    </row>
    <row r="16" spans="2:14" s="6" customFormat="1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41" s="6" customFormat="1" ht="25.5" customHeight="1">
      <c r="A17" s="7"/>
      <c r="B17" s="28" t="s">
        <v>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2:22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U18" s="4"/>
      <c r="V18" s="4"/>
    </row>
    <row r="19" ht="12.75">
      <c r="B19" s="3"/>
    </row>
    <row r="20" spans="3:41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3:41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3:4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3:41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3:41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</sheetData>
  <sheetProtection/>
  <mergeCells count="11">
    <mergeCell ref="K6:N6"/>
    <mergeCell ref="AM6:AP6"/>
    <mergeCell ref="AI6:AL6"/>
    <mergeCell ref="B17:AO17"/>
    <mergeCell ref="W6:Z6"/>
    <mergeCell ref="O6:R6"/>
    <mergeCell ref="S6:V6"/>
    <mergeCell ref="AA6:AD6"/>
    <mergeCell ref="AE6:AH6"/>
    <mergeCell ref="C6:F6"/>
    <mergeCell ref="G6:J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Лялина Е.А.</dc:creator>
  <cp:keywords/>
  <dc:description/>
  <cp:lastModifiedBy>Лялина Е.А.</cp:lastModifiedBy>
  <dcterms:created xsi:type="dcterms:W3CDTF">2020-12-30T14:55:56Z</dcterms:created>
  <dcterms:modified xsi:type="dcterms:W3CDTF">2021-04-01T14:35:29Z</dcterms:modified>
  <cp:category/>
  <cp:version/>
  <cp:contentType/>
  <cp:contentStatus/>
</cp:coreProperties>
</file>