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7985" windowHeight="10935" tabRatio="915" firstSheet="4" activeTab="4"/>
  </bookViews>
  <sheets>
    <sheet name="2015_МП" sheetId="1" r:id="rId1"/>
    <sheet name="2016_МП" sheetId="2" r:id="rId2"/>
    <sheet name="2015_всего_г." sheetId="3" r:id="rId3"/>
    <sheet name="2016_всего_г." sheetId="4" r:id="rId4"/>
    <sheet name="7.5" sheetId="5" r:id="rId5"/>
  </sheets>
  <externalReferences>
    <externalReference r:id="rId8"/>
  </externalReferences>
  <definedNames>
    <definedName name="_xlnm.Print_Titles" localSheetId="4">'7.5'!$5:$8</definedName>
    <definedName name="_xlnm.Print_Area" localSheetId="4">'7.5'!$A$1:$H$194</definedName>
  </definedNames>
  <calcPr fullCalcOnLoad="1"/>
</workbook>
</file>

<file path=xl/sharedStrings.xml><?xml version="1.0" encoding="utf-8"?>
<sst xmlns="http://schemas.openxmlformats.org/spreadsheetml/2006/main" count="602" uniqueCount="108">
  <si>
    <t>(человек)</t>
  </si>
  <si>
    <t>Net migration by sex and age groups</t>
  </si>
  <si>
    <t>(persons )</t>
  </si>
  <si>
    <t>Миграционный прирост - всего</t>
  </si>
  <si>
    <t>movements within Russia</t>
  </si>
  <si>
    <t>миграционного обмена населением с зарубежными странами</t>
  </si>
  <si>
    <t>Все население</t>
  </si>
  <si>
    <t>Total population</t>
  </si>
  <si>
    <t>Мужчины</t>
  </si>
  <si>
    <t xml:space="preserve">в том числе в возрасте, лет: </t>
  </si>
  <si>
    <t>of them at age, years:</t>
  </si>
  <si>
    <t>20-24</t>
  </si>
  <si>
    <t>25-29</t>
  </si>
  <si>
    <t>50-54</t>
  </si>
  <si>
    <t>55-59</t>
  </si>
  <si>
    <t>60-64</t>
  </si>
  <si>
    <t>65 и более</t>
  </si>
  <si>
    <t>65 and over</t>
  </si>
  <si>
    <t>Males and females, by age groups:</t>
  </si>
  <si>
    <t>0-15</t>
  </si>
  <si>
    <t>16-54</t>
  </si>
  <si>
    <t>55 и более</t>
  </si>
  <si>
    <t>55 and over</t>
  </si>
  <si>
    <t xml:space="preserve">Males </t>
  </si>
  <si>
    <t>Males by age groups:</t>
  </si>
  <si>
    <t>16-59</t>
  </si>
  <si>
    <t xml:space="preserve">60 и более </t>
  </si>
  <si>
    <t>60 and over</t>
  </si>
  <si>
    <t>Женщины</t>
  </si>
  <si>
    <t>Females</t>
  </si>
  <si>
    <t>Женщины по основным возрастным группам:</t>
  </si>
  <si>
    <t>Females, by age groups:</t>
  </si>
  <si>
    <t>Городское население</t>
  </si>
  <si>
    <t>Urban population</t>
  </si>
  <si>
    <t>Мужчины и женщины по основным возрастным группам:</t>
  </si>
  <si>
    <t>Сельское население</t>
  </si>
  <si>
    <t>Rural population</t>
  </si>
  <si>
    <t xml:space="preserve">передвижений в пределах России </t>
  </si>
  <si>
    <t>Мужчины и женщины</t>
  </si>
  <si>
    <t>мужчины и женщины
0-15</t>
  </si>
  <si>
    <t>Males and females</t>
  </si>
  <si>
    <t>males and females
0-15</t>
  </si>
  <si>
    <t>в том числе в возрасте, лет:</t>
  </si>
  <si>
    <t>Мужчины по основным возрастным группам:</t>
  </si>
  <si>
    <t>0-4</t>
  </si>
  <si>
    <t>5-9</t>
  </si>
  <si>
    <t>10-14</t>
  </si>
  <si>
    <t>15-19</t>
  </si>
  <si>
    <t>30-34</t>
  </si>
  <si>
    <t>35-39</t>
  </si>
  <si>
    <t>40-44</t>
  </si>
  <si>
    <t>45-49</t>
  </si>
  <si>
    <t>Пол
Возраст</t>
  </si>
  <si>
    <t>Sex
Age</t>
  </si>
  <si>
    <t>Net migration - total</t>
  </si>
  <si>
    <t xml:space="preserve"> population exchange with  foreign countries</t>
  </si>
  <si>
    <r>
      <t xml:space="preserve">из него в результате
</t>
    </r>
    <r>
      <rPr>
        <i/>
        <sz val="6"/>
        <rFont val="Arial"/>
        <family val="2"/>
      </rPr>
      <t>of which due to</t>
    </r>
  </si>
  <si>
    <t>7.5. Миграционный прирост населения. 
Распределение по полу и возрастным группам</t>
  </si>
  <si>
    <t>Таблица 2.7</t>
  </si>
  <si>
    <r>
      <rPr>
        <b/>
        <sz val="10"/>
        <rFont val="Arial Cyr"/>
        <family val="0"/>
      </rPr>
      <t>Миграционный     прирос</t>
    </r>
    <r>
      <rPr>
        <sz val="10"/>
        <rFont val="Arial Cyr"/>
        <family val="2"/>
      </rPr>
      <t>т -                               всего</t>
    </r>
  </si>
  <si>
    <t>из него за счет передвижений</t>
  </si>
  <si>
    <t>в пределах России</t>
  </si>
  <si>
    <t>за пределы России</t>
  </si>
  <si>
    <t>Всего мужчин и женщин</t>
  </si>
  <si>
    <t>в том числе в возрасте:</t>
  </si>
  <si>
    <t>моложе трудоспособного</t>
  </si>
  <si>
    <t>трудоспособном</t>
  </si>
  <si>
    <t>старше трудоспособного</t>
  </si>
  <si>
    <t>по возрастным группам, лет: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</si>
  <si>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</si>
  <si>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</si>
  <si>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</si>
  <si>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</si>
  <si>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</si>
  <si>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</si>
  <si>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</si>
  <si>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</si>
  <si>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</si>
  <si>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</si>
  <si>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</si>
  <si>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</si>
  <si>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</si>
  <si>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</si>
  <si>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</si>
  <si>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</si>
  <si>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>80 лет и более</t>
  </si>
  <si>
    <t xml:space="preserve">Всего мужчин </t>
  </si>
  <si>
    <t>Всего женщин</t>
  </si>
  <si>
    <t xml:space="preserve"> </t>
  </si>
  <si>
    <t xml:space="preserve">Распределение мигрантов по полу и возрастным группам 
за январь - декабрь   2015 г </t>
  </si>
  <si>
    <t xml:space="preserve">   Российская Федерация</t>
  </si>
  <si>
    <t>Вся миграция</t>
  </si>
  <si>
    <t>№ п/п</t>
  </si>
  <si>
    <t>Возраст мигрантов         Таблица МВ2</t>
  </si>
  <si>
    <t>Миграционный прирост</t>
  </si>
  <si>
    <t>А</t>
  </si>
  <si>
    <t>Б</t>
  </si>
  <si>
    <t>Всего в том числе в возрасте лет:</t>
  </si>
  <si>
    <t>65-69</t>
  </si>
  <si>
    <t>70-74</t>
  </si>
  <si>
    <t>75-79</t>
  </si>
  <si>
    <t xml:space="preserve">Распределение мигрантов по полу и возрастным группам 
за январь - декабрь   2016 г </t>
  </si>
  <si>
    <t>Российская федерация</t>
  </si>
  <si>
    <t xml:space="preserve">  </t>
  </si>
  <si>
    <t>мужчины 16-59,
женщины 16-54</t>
  </si>
  <si>
    <t>males 16-59,
females 16-54</t>
  </si>
  <si>
    <t>мужчины 60 и более,
женщины 55 и более</t>
  </si>
  <si>
    <t>males 60 and over, 
females 55 and over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</si>
</sst>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\ &quot;-&quot;;General"/>
    <numFmt numFmtId="165" formatCode="[=0]&quot;-       &quot;;#,##0&quot;       &quot;"/>
    <numFmt numFmtId="166" formatCode="[=0]&quot;-     &quot;;#,##0&quot;     &quot;"/>
    <numFmt numFmtId="167" formatCode="[=0]&quot; - &quot;;General"/>
    <numFmt numFmtId="168" formatCode="0.0"/>
  </numFmts>
  <fonts count="61">
    <font>
      <sz val="7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Courier New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1"/>
      <color indexed="10"/>
      <name val="Arial Cyr"/>
      <family val="0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1"/>
      <color rgb="FFFF0000"/>
      <name val="Arial Cyr"/>
      <family val="0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 style="thin">
        <color indexed="8"/>
      </left>
      <right/>
      <top/>
      <bottom/>
    </border>
    <border>
      <left/>
      <right/>
      <top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/>
      <top style="thin">
        <color indexed="8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horizontal="left" vertical="top" wrapText="1" indent="1"/>
    </xf>
    <xf numFmtId="49" fontId="0" fillId="0" borderId="11" xfId="0" applyNumberFormat="1" applyFont="1" applyBorder="1" applyAlignment="1">
      <alignment horizontal="left" wrapText="1" indent="1"/>
    </xf>
    <xf numFmtId="49" fontId="5" fillId="0" borderId="11" xfId="0" applyNumberFormat="1" applyFont="1" applyBorder="1" applyAlignment="1">
      <alignment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11" fillId="0" borderId="14" xfId="0" applyNumberFormat="1" applyFont="1" applyBorder="1" applyAlignment="1">
      <alignment vertical="top" wrapText="1"/>
    </xf>
    <xf numFmtId="49" fontId="5" fillId="0" borderId="15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vertical="top" wrapText="1"/>
    </xf>
    <xf numFmtId="49" fontId="6" fillId="0" borderId="16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1"/>
    </xf>
    <xf numFmtId="0" fontId="7" fillId="0" borderId="0" xfId="0" applyFont="1" applyBorder="1" applyAlignment="1">
      <alignment/>
    </xf>
    <xf numFmtId="49" fontId="0" fillId="0" borderId="0" xfId="0" applyNumberFormat="1" applyFont="1" applyBorder="1" applyAlignment="1">
      <alignment vertical="top" wrapText="1"/>
    </xf>
    <xf numFmtId="49" fontId="0" fillId="0" borderId="0" xfId="0" applyNumberFormat="1" applyFont="1" applyBorder="1" applyAlignment="1">
      <alignment horizontal="left" vertical="top" wrapText="1" indent="1"/>
    </xf>
    <xf numFmtId="49" fontId="0" fillId="0" borderId="0" xfId="0" applyNumberFormat="1" applyFont="1" applyBorder="1" applyAlignment="1">
      <alignment horizontal="left" wrapText="1" indent="1"/>
    </xf>
    <xf numFmtId="49" fontId="0" fillId="0" borderId="17" xfId="0" applyNumberFormat="1" applyFont="1" applyBorder="1" applyAlignment="1">
      <alignment horizontal="left" wrapText="1" indent="1"/>
    </xf>
    <xf numFmtId="0" fontId="5" fillId="0" borderId="18" xfId="0" applyFont="1" applyBorder="1" applyAlignment="1">
      <alignment horizontal="right" indent="1"/>
    </xf>
    <xf numFmtId="0" fontId="5" fillId="0" borderId="0" xfId="0" applyFont="1" applyAlignment="1">
      <alignment horizontal="right" indent="1"/>
    </xf>
    <xf numFmtId="164" fontId="5" fillId="0" borderId="19" xfId="0" applyNumberFormat="1" applyFont="1" applyBorder="1" applyAlignment="1">
      <alignment horizontal="right" wrapText="1" indent="1"/>
    </xf>
    <xf numFmtId="0" fontId="0" fillId="0" borderId="18" xfId="0" applyFont="1" applyBorder="1" applyAlignment="1">
      <alignment horizontal="right" indent="1"/>
    </xf>
    <xf numFmtId="0" fontId="0" fillId="0" borderId="0" xfId="0" applyFont="1" applyAlignment="1">
      <alignment horizontal="right" indent="1"/>
    </xf>
    <xf numFmtId="164" fontId="0" fillId="0" borderId="19" xfId="0" applyNumberFormat="1" applyFont="1" applyBorder="1" applyAlignment="1">
      <alignment horizontal="right" wrapText="1" indent="1"/>
    </xf>
    <xf numFmtId="49" fontId="5" fillId="0" borderId="18" xfId="0" applyNumberFormat="1" applyFont="1" applyBorder="1" applyAlignment="1">
      <alignment horizontal="right" wrapText="1" indent="1"/>
    </xf>
    <xf numFmtId="49" fontId="5" fillId="0" borderId="11" xfId="0" applyNumberFormat="1" applyFont="1" applyBorder="1" applyAlignment="1">
      <alignment horizontal="right" wrapText="1" indent="1"/>
    </xf>
    <xf numFmtId="49" fontId="5" fillId="0" borderId="20" xfId="0" applyNumberFormat="1" applyFont="1" applyBorder="1" applyAlignment="1">
      <alignment horizontal="right" wrapText="1" indent="1"/>
    </xf>
    <xf numFmtId="49" fontId="5" fillId="0" borderId="0" xfId="0" applyNumberFormat="1" applyFont="1" applyBorder="1" applyAlignment="1">
      <alignment horizontal="right" wrapText="1" indent="1"/>
    </xf>
    <xf numFmtId="0" fontId="5" fillId="0" borderId="20" xfId="0" applyFont="1" applyBorder="1" applyAlignment="1">
      <alignment horizontal="right" indent="1"/>
    </xf>
    <xf numFmtId="0" fontId="5" fillId="0" borderId="13" xfId="0" applyFont="1" applyBorder="1" applyAlignment="1">
      <alignment horizontal="right" indent="1"/>
    </xf>
    <xf numFmtId="0" fontId="0" fillId="0" borderId="20" xfId="0" applyFont="1" applyBorder="1" applyAlignment="1">
      <alignment horizontal="right" indent="1"/>
    </xf>
    <xf numFmtId="0" fontId="0" fillId="0" borderId="13" xfId="0" applyFont="1" applyBorder="1" applyAlignment="1">
      <alignment horizontal="right" indent="1"/>
    </xf>
    <xf numFmtId="0" fontId="0" fillId="0" borderId="21" xfId="0" applyFont="1" applyBorder="1" applyAlignment="1">
      <alignment horizontal="right" indent="1"/>
    </xf>
    <xf numFmtId="0" fontId="0" fillId="0" borderId="22" xfId="0" applyFont="1" applyBorder="1" applyAlignment="1">
      <alignment horizontal="right" indent="1"/>
    </xf>
    <xf numFmtId="0" fontId="0" fillId="0" borderId="17" xfId="0" applyFont="1" applyBorder="1" applyAlignment="1">
      <alignment horizontal="right" indent="1"/>
    </xf>
    <xf numFmtId="0" fontId="0" fillId="0" borderId="23" xfId="0" applyFont="1" applyBorder="1" applyAlignment="1">
      <alignment horizontal="right" indent="1"/>
    </xf>
    <xf numFmtId="0" fontId="10" fillId="0" borderId="0" xfId="56" applyFont="1">
      <alignment/>
      <protection/>
    </xf>
    <xf numFmtId="0" fontId="13" fillId="0" borderId="0" xfId="56" applyFont="1">
      <alignment/>
      <protection/>
    </xf>
    <xf numFmtId="0" fontId="10" fillId="0" borderId="0" xfId="56" applyFont="1" applyBorder="1">
      <alignment/>
      <protection/>
    </xf>
    <xf numFmtId="165" fontId="10" fillId="0" borderId="0" xfId="56" applyNumberFormat="1" applyFont="1">
      <alignment/>
      <protection/>
    </xf>
    <xf numFmtId="0" fontId="13" fillId="0" borderId="24" xfId="56" applyFont="1" applyBorder="1">
      <alignment/>
      <protection/>
    </xf>
    <xf numFmtId="166" fontId="13" fillId="0" borderId="25" xfId="56" applyNumberFormat="1" applyFont="1" applyBorder="1">
      <alignment/>
      <protection/>
    </xf>
    <xf numFmtId="166" fontId="13" fillId="0" borderId="25" xfId="56" applyNumberFormat="1" applyFont="1" applyBorder="1" applyAlignment="1">
      <alignment horizontal="right"/>
      <protection/>
    </xf>
    <xf numFmtId="167" fontId="13" fillId="0" borderId="0" xfId="56" applyNumberFormat="1" applyFont="1">
      <alignment/>
      <protection/>
    </xf>
    <xf numFmtId="0" fontId="10" fillId="0" borderId="26" xfId="56" applyFont="1" applyBorder="1" applyAlignment="1">
      <alignment horizontal="left" indent="2"/>
      <protection/>
    </xf>
    <xf numFmtId="166" fontId="10" fillId="0" borderId="27" xfId="56" applyNumberFormat="1" applyFont="1" applyBorder="1">
      <alignment/>
      <protection/>
    </xf>
    <xf numFmtId="166" fontId="10" fillId="0" borderId="27" xfId="56" applyNumberFormat="1" applyFont="1" applyBorder="1" applyAlignment="1">
      <alignment horizontal="right"/>
      <protection/>
    </xf>
    <xf numFmtId="0" fontId="10" fillId="0" borderId="28" xfId="56" applyFont="1" applyBorder="1" applyAlignment="1">
      <alignment horizontal="left" indent="1"/>
      <protection/>
    </xf>
    <xf numFmtId="166" fontId="10" fillId="0" borderId="29" xfId="56" applyNumberFormat="1" applyFont="1" applyBorder="1">
      <alignment/>
      <protection/>
    </xf>
    <xf numFmtId="166" fontId="10" fillId="0" borderId="29" xfId="56" applyNumberFormat="1" applyFont="1" applyBorder="1" applyAlignment="1">
      <alignment horizontal="right"/>
      <protection/>
    </xf>
    <xf numFmtId="0" fontId="10" fillId="0" borderId="30" xfId="56" applyFont="1" applyBorder="1" applyAlignment="1">
      <alignment horizontal="left" indent="1"/>
      <protection/>
    </xf>
    <xf numFmtId="166" fontId="10" fillId="0" borderId="31" xfId="56" applyNumberFormat="1" applyFont="1" applyBorder="1">
      <alignment/>
      <protection/>
    </xf>
    <xf numFmtId="166" fontId="10" fillId="0" borderId="31" xfId="56" applyNumberFormat="1" applyFont="1" applyBorder="1" applyAlignment="1">
      <alignment horizontal="right"/>
      <protection/>
    </xf>
    <xf numFmtId="0" fontId="10" fillId="0" borderId="26" xfId="56" applyFont="1" applyBorder="1" applyAlignment="1">
      <alignment horizontal="left" indent="1"/>
      <protection/>
    </xf>
    <xf numFmtId="0" fontId="10" fillId="0" borderId="32" xfId="56" applyFont="1" applyBorder="1" applyAlignment="1">
      <alignment horizontal="left" indent="1"/>
      <protection/>
    </xf>
    <xf numFmtId="166" fontId="10" fillId="0" borderId="33" xfId="56" applyNumberFormat="1" applyFont="1" applyBorder="1">
      <alignment/>
      <protection/>
    </xf>
    <xf numFmtId="166" fontId="10" fillId="0" borderId="33" xfId="56" applyNumberFormat="1" applyFont="1" applyBorder="1" applyAlignment="1">
      <alignment horizontal="right"/>
      <protection/>
    </xf>
    <xf numFmtId="166" fontId="14" fillId="0" borderId="0" xfId="56" applyNumberFormat="1" applyFont="1">
      <alignment/>
      <protection/>
    </xf>
    <xf numFmtId="0" fontId="58" fillId="0" borderId="0" xfId="56" applyFont="1">
      <alignment/>
      <protection/>
    </xf>
    <xf numFmtId="165" fontId="58" fillId="0" borderId="0" xfId="56" applyNumberFormat="1" applyFont="1">
      <alignment/>
      <protection/>
    </xf>
    <xf numFmtId="167" fontId="58" fillId="0" borderId="0" xfId="56" applyNumberFormat="1" applyFont="1">
      <alignment/>
      <protection/>
    </xf>
    <xf numFmtId="166" fontId="59" fillId="0" borderId="0" xfId="56" applyNumberFormat="1" applyFont="1">
      <alignment/>
      <protection/>
    </xf>
    <xf numFmtId="0" fontId="10" fillId="0" borderId="0" xfId="56">
      <alignment/>
      <protection/>
    </xf>
    <xf numFmtId="0" fontId="16" fillId="0" borderId="0" xfId="56" applyFont="1">
      <alignment/>
      <protection/>
    </xf>
    <xf numFmtId="0" fontId="16" fillId="0" borderId="22" xfId="56" applyFont="1" applyBorder="1" applyAlignment="1" applyProtection="1">
      <alignment horizontal="center" vertical="top" wrapText="1"/>
      <protection locked="0"/>
    </xf>
    <xf numFmtId="0" fontId="16" fillId="0" borderId="34" xfId="56" applyFont="1" applyBorder="1" applyAlignment="1">
      <alignment horizontal="center"/>
      <protection/>
    </xf>
    <xf numFmtId="0" fontId="16" fillId="0" borderId="35" xfId="56" applyFont="1" applyBorder="1" applyAlignment="1">
      <alignment horizontal="center"/>
      <protection/>
    </xf>
    <xf numFmtId="0" fontId="17" fillId="0" borderId="0" xfId="56" applyFont="1" applyBorder="1" applyAlignment="1">
      <alignment vertical="top"/>
      <protection/>
    </xf>
    <xf numFmtId="0" fontId="15" fillId="0" borderId="0" xfId="56" applyFont="1" applyAlignment="1">
      <alignment horizontal="left" wrapText="1"/>
      <protection/>
    </xf>
    <xf numFmtId="1" fontId="15" fillId="0" borderId="0" xfId="56" applyNumberFormat="1" applyFont="1" applyAlignment="1">
      <alignment horizontal="right" wrapText="1"/>
      <protection/>
    </xf>
    <xf numFmtId="0" fontId="15" fillId="0" borderId="0" xfId="56" applyFont="1">
      <alignment/>
      <protection/>
    </xf>
    <xf numFmtId="0" fontId="16" fillId="0" borderId="0" xfId="56" applyFont="1" applyBorder="1">
      <alignment/>
      <protection/>
    </xf>
    <xf numFmtId="0" fontId="10" fillId="0" borderId="0" xfId="56" applyAlignment="1">
      <alignment horizontal="left" wrapText="1"/>
      <protection/>
    </xf>
    <xf numFmtId="1" fontId="10" fillId="0" borderId="0" xfId="56" applyNumberFormat="1" applyAlignment="1">
      <alignment horizontal="right" wrapText="1"/>
      <protection/>
    </xf>
    <xf numFmtId="49" fontId="10" fillId="0" borderId="0" xfId="56" applyNumberFormat="1" applyAlignment="1">
      <alignment horizontal="left" wrapText="1"/>
      <protection/>
    </xf>
    <xf numFmtId="0" fontId="16" fillId="0" borderId="0" xfId="56" applyFont="1" applyBorder="1" applyAlignment="1">
      <alignment vertical="top"/>
      <protection/>
    </xf>
    <xf numFmtId="0" fontId="11" fillId="0" borderId="0" xfId="56" applyFont="1" applyAlignment="1">
      <alignment horizontal="left" wrapText="1"/>
      <protection/>
    </xf>
    <xf numFmtId="1" fontId="11" fillId="0" borderId="0" xfId="56" applyNumberFormat="1" applyFont="1" applyAlignment="1">
      <alignment horizontal="right" wrapText="1"/>
      <protection/>
    </xf>
    <xf numFmtId="0" fontId="11" fillId="0" borderId="0" xfId="56" applyFont="1">
      <alignment/>
      <protection/>
    </xf>
    <xf numFmtId="0" fontId="7" fillId="0" borderId="0" xfId="56" applyFont="1">
      <alignment/>
      <protection/>
    </xf>
    <xf numFmtId="0" fontId="10" fillId="0" borderId="0" xfId="56" applyAlignment="1">
      <alignment wrapText="1"/>
      <protection/>
    </xf>
    <xf numFmtId="2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vertical="top" wrapText="1"/>
    </xf>
    <xf numFmtId="2" fontId="7" fillId="0" borderId="0" xfId="58" applyNumberFormat="1" applyFont="1" applyBorder="1" applyAlignment="1">
      <alignment horizontal="right" vertical="center"/>
      <protection/>
    </xf>
    <xf numFmtId="2" fontId="9" fillId="0" borderId="0" xfId="0" applyNumberFormat="1" applyFont="1" applyBorder="1" applyAlignment="1">
      <alignment vertical="top" wrapText="1"/>
    </xf>
    <xf numFmtId="2" fontId="7" fillId="0" borderId="0" xfId="58" applyNumberFormat="1" applyFont="1" applyAlignment="1">
      <alignment horizontal="right" vertical="center"/>
      <protection/>
    </xf>
    <xf numFmtId="1" fontId="60" fillId="0" borderId="0" xfId="0" applyNumberFormat="1" applyFont="1" applyBorder="1" applyAlignment="1">
      <alignment/>
    </xf>
    <xf numFmtId="1" fontId="60" fillId="0" borderId="0" xfId="0" applyNumberFormat="1" applyFont="1" applyAlignment="1">
      <alignment/>
    </xf>
    <xf numFmtId="0" fontId="5" fillId="0" borderId="21" xfId="0" applyFont="1" applyBorder="1" applyAlignment="1">
      <alignment horizontal="right" indent="1"/>
    </xf>
    <xf numFmtId="49" fontId="5" fillId="0" borderId="21" xfId="0" applyNumberFormat="1" applyFont="1" applyBorder="1" applyAlignment="1">
      <alignment wrapText="1"/>
    </xf>
    <xf numFmtId="49" fontId="5" fillId="0" borderId="21" xfId="0" applyNumberFormat="1" applyFont="1" applyBorder="1" applyAlignment="1">
      <alignment horizontal="right" wrapText="1" indent="1"/>
    </xf>
    <xf numFmtId="0" fontId="13" fillId="0" borderId="0" xfId="33" applyFont="1" applyAlignment="1" applyProtection="1">
      <alignment horizontal="center"/>
      <protection locked="0"/>
    </xf>
    <xf numFmtId="0" fontId="13" fillId="0" borderId="36" xfId="34" applyFont="1" applyBorder="1" applyAlignment="1" applyProtection="1">
      <alignment horizontal="left" vertical="center" wrapText="1"/>
      <protection locked="0"/>
    </xf>
    <xf numFmtId="0" fontId="13" fillId="0" borderId="20" xfId="34" applyFont="1" applyBorder="1" applyAlignment="1" applyProtection="1">
      <alignment horizontal="left" vertical="center" wrapText="1"/>
      <protection locked="0"/>
    </xf>
    <xf numFmtId="0" fontId="13" fillId="0" borderId="22" xfId="34" applyFont="1" applyBorder="1" applyAlignment="1" applyProtection="1">
      <alignment horizontal="left" vertical="center" wrapText="1"/>
      <protection locked="0"/>
    </xf>
    <xf numFmtId="0" fontId="10" fillId="0" borderId="34" xfId="34" applyFont="1" applyBorder="1" applyAlignment="1" applyProtection="1">
      <alignment horizontal="center" vertical="center" wrapText="1"/>
      <protection locked="0"/>
    </xf>
    <xf numFmtId="0" fontId="10" fillId="0" borderId="34" xfId="34" applyFont="1" applyBorder="1" applyAlignment="1" applyProtection="1">
      <alignment horizontal="center" vertical="center" wrapText="1"/>
      <protection locked="0"/>
    </xf>
    <xf numFmtId="0" fontId="15" fillId="0" borderId="0" xfId="56" applyFont="1" applyAlignment="1">
      <alignment horizontal="center" vertical="center" wrapText="1"/>
      <protection/>
    </xf>
    <xf numFmtId="0" fontId="11" fillId="0" borderId="0" xfId="56" applyFont="1" applyAlignment="1">
      <alignment horizontal="left" vertical="center" wrapText="1"/>
      <protection/>
    </xf>
    <xf numFmtId="0" fontId="11" fillId="0" borderId="0" xfId="56" applyFont="1" applyAlignment="1">
      <alignment horizontal="right" vertical="center" wrapText="1"/>
      <protection/>
    </xf>
    <xf numFmtId="0" fontId="15" fillId="0" borderId="17" xfId="56" applyFont="1" applyBorder="1" applyAlignment="1">
      <alignment horizontal="center" vertical="center" wrapText="1"/>
      <protection/>
    </xf>
    <xf numFmtId="0" fontId="16" fillId="0" borderId="36" xfId="56" applyFont="1" applyBorder="1" applyAlignment="1" applyProtection="1">
      <alignment horizontal="center" vertical="center" wrapText="1"/>
      <protection locked="0"/>
    </xf>
    <xf numFmtId="0" fontId="16" fillId="0" borderId="22" xfId="56" applyFont="1" applyBorder="1" applyAlignment="1" applyProtection="1">
      <alignment horizontal="center" vertical="center" wrapText="1"/>
      <protection locked="0"/>
    </xf>
    <xf numFmtId="0" fontId="16" fillId="0" borderId="36" xfId="56" applyFont="1" applyBorder="1" applyAlignment="1">
      <alignment horizontal="left" vertical="top" wrapText="1"/>
      <protection/>
    </xf>
    <xf numFmtId="0" fontId="10" fillId="0" borderId="22" xfId="56" applyBorder="1" applyAlignment="1">
      <alignment horizontal="left" vertical="top" wrapText="1"/>
      <protection/>
    </xf>
    <xf numFmtId="0" fontId="16" fillId="0" borderId="37" xfId="56" applyFont="1" applyBorder="1" applyAlignment="1" applyProtection="1">
      <alignment horizontal="center"/>
      <protection locked="0"/>
    </xf>
    <xf numFmtId="0" fontId="10" fillId="0" borderId="38" xfId="56" applyBorder="1" applyAlignment="1">
      <alignment horizontal="center"/>
      <protection/>
    </xf>
    <xf numFmtId="0" fontId="10" fillId="0" borderId="35" xfId="56" applyBorder="1" applyAlignment="1">
      <alignment horizontal="center"/>
      <protection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9" fillId="0" borderId="17" xfId="0" applyNumberFormat="1" applyFont="1" applyBorder="1" applyAlignment="1">
      <alignment horizontal="center" vertical="top" wrapText="1"/>
    </xf>
    <xf numFmtId="49" fontId="9" fillId="0" borderId="23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49" fontId="8" fillId="0" borderId="39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9" fillId="0" borderId="40" xfId="0" applyNumberFormat="1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49" fontId="9" fillId="0" borderId="21" xfId="0" applyNumberFormat="1" applyFont="1" applyBorder="1" applyAlignment="1">
      <alignment horizontal="center" vertical="top" wrapText="1"/>
    </xf>
    <xf numFmtId="49" fontId="8" fillId="0" borderId="40" xfId="0" applyNumberFormat="1" applyFont="1" applyBorder="1" applyAlignment="1">
      <alignment horizontal="center" vertical="top" wrapText="1"/>
    </xf>
    <xf numFmtId="49" fontId="8" fillId="0" borderId="41" xfId="0" applyNumberFormat="1" applyFont="1" applyBorder="1" applyAlignment="1">
      <alignment horizontal="center" vertical="top" wrapText="1"/>
    </xf>
    <xf numFmtId="49" fontId="8" fillId="0" borderId="38" xfId="0" applyNumberFormat="1" applyFont="1" applyBorder="1" applyAlignment="1">
      <alignment horizontal="center" vertical="top" wrapText="1"/>
    </xf>
    <xf numFmtId="49" fontId="8" fillId="0" borderId="3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5" fillId="0" borderId="42" xfId="0" applyNumberFormat="1" applyFont="1" applyBorder="1" applyAlignment="1">
      <alignment horizontal="center" wrapText="1"/>
    </xf>
    <xf numFmtId="49" fontId="5" fillId="0" borderId="39" xfId="0" applyNumberFormat="1" applyFont="1" applyBorder="1" applyAlignment="1">
      <alignment horizontal="center" wrapText="1"/>
    </xf>
    <xf numFmtId="49" fontId="5" fillId="0" borderId="43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wrapText="1"/>
    </xf>
    <xf numFmtId="49" fontId="0" fillId="0" borderId="44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Îáű÷íűé_ÂŐÎÄ" xfId="33"/>
    <cellStyle name="Îáű÷íűé_ÂŰŐÎÄ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dfiles\&#1052;&#1086;&#1081;%20&#1086;&#1090;&#1076;&#1077;&#1083;\Bulleten\&#1056;&#1072;&#1073;.%20&#1092;&#1072;&#1081;&#1083;&#1099;%20&#1082;%20BUL2016\Tab2-07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2-07-16 -Прибыло"/>
      <sheetName val="Таб2-07-16-Выбыло"/>
      <sheetName val="Таб2-07-16-МигрПр"/>
      <sheetName val="ПроверкаМП"/>
      <sheetName val="всего"/>
      <sheetName val="в пределах РФ"/>
      <sheetName val="внутрирег."/>
      <sheetName val="межрег."/>
      <sheetName val="межд."/>
      <sheetName val="с снг"/>
      <sheetName val="с др. зарубежными"/>
      <sheetName val="Лист1"/>
      <sheetName val="Лист2"/>
    </sheetNames>
    <sheetDataSet>
      <sheetData sheetId="4">
        <row r="7">
          <cell r="I7">
            <v>261948</v>
          </cell>
          <cell r="J7">
            <v>129457</v>
          </cell>
          <cell r="K7">
            <v>132491</v>
          </cell>
        </row>
        <row r="9">
          <cell r="I9">
            <v>40885</v>
          </cell>
          <cell r="J9">
            <v>21233</v>
          </cell>
          <cell r="K9">
            <v>19652</v>
          </cell>
        </row>
        <row r="10">
          <cell r="I10">
            <v>189890</v>
          </cell>
          <cell r="J10">
            <v>101168</v>
          </cell>
          <cell r="K10">
            <v>88722</v>
          </cell>
        </row>
        <row r="11">
          <cell r="I11">
            <v>31173</v>
          </cell>
          <cell r="J11">
            <v>7056</v>
          </cell>
          <cell r="K11">
            <v>24117</v>
          </cell>
        </row>
        <row r="13">
          <cell r="I13">
            <v>12519</v>
          </cell>
          <cell r="J13">
            <v>6561</v>
          </cell>
          <cell r="K13">
            <v>5958</v>
          </cell>
        </row>
        <row r="14">
          <cell r="I14">
            <v>14554</v>
          </cell>
          <cell r="J14">
            <v>7504</v>
          </cell>
          <cell r="K14">
            <v>7050</v>
          </cell>
        </row>
        <row r="15">
          <cell r="I15">
            <v>11552</v>
          </cell>
          <cell r="J15">
            <v>5931</v>
          </cell>
          <cell r="K15">
            <v>5621</v>
          </cell>
        </row>
        <row r="16">
          <cell r="I16">
            <v>19663</v>
          </cell>
          <cell r="J16">
            <v>11230</v>
          </cell>
          <cell r="K16">
            <v>8433</v>
          </cell>
        </row>
        <row r="17">
          <cell r="I17">
            <v>28660</v>
          </cell>
          <cell r="J17">
            <v>16076</v>
          </cell>
          <cell r="K17">
            <v>12584</v>
          </cell>
        </row>
        <row r="18">
          <cell r="I18">
            <v>35518</v>
          </cell>
          <cell r="J18">
            <v>18748</v>
          </cell>
          <cell r="K18">
            <v>16770</v>
          </cell>
        </row>
        <row r="19">
          <cell r="I19">
            <v>33114</v>
          </cell>
          <cell r="J19">
            <v>17381</v>
          </cell>
          <cell r="K19">
            <v>15733</v>
          </cell>
        </row>
        <row r="20">
          <cell r="I20">
            <v>25338</v>
          </cell>
          <cell r="J20">
            <v>13131</v>
          </cell>
          <cell r="K20">
            <v>12207</v>
          </cell>
        </row>
        <row r="21">
          <cell r="I21">
            <v>17979</v>
          </cell>
          <cell r="J21">
            <v>9034</v>
          </cell>
          <cell r="K21">
            <v>8945</v>
          </cell>
        </row>
        <row r="22">
          <cell r="I22">
            <v>14727</v>
          </cell>
          <cell r="J22">
            <v>7391</v>
          </cell>
          <cell r="K22">
            <v>7336</v>
          </cell>
        </row>
        <row r="23">
          <cell r="I23">
            <v>12464</v>
          </cell>
          <cell r="J23">
            <v>4727</v>
          </cell>
          <cell r="K23">
            <v>7737</v>
          </cell>
        </row>
        <row r="24">
          <cell r="I24">
            <v>12287</v>
          </cell>
          <cell r="J24">
            <v>4687</v>
          </cell>
          <cell r="K24">
            <v>7600</v>
          </cell>
        </row>
        <row r="25">
          <cell r="I25">
            <v>8748</v>
          </cell>
          <cell r="J25">
            <v>3027</v>
          </cell>
          <cell r="K25">
            <v>5721</v>
          </cell>
        </row>
        <row r="26">
          <cell r="I26">
            <v>6520</v>
          </cell>
          <cell r="J26">
            <v>2138</v>
          </cell>
          <cell r="K26">
            <v>4382</v>
          </cell>
        </row>
        <row r="27">
          <cell r="I27">
            <v>2456</v>
          </cell>
          <cell r="J27">
            <v>602</v>
          </cell>
          <cell r="K27">
            <v>1854</v>
          </cell>
        </row>
        <row r="28">
          <cell r="I28">
            <v>3677</v>
          </cell>
          <cell r="J28">
            <v>816</v>
          </cell>
          <cell r="K28">
            <v>2861</v>
          </cell>
        </row>
        <row r="29">
          <cell r="I29">
            <v>2172</v>
          </cell>
          <cell r="J29">
            <v>473</v>
          </cell>
          <cell r="K29">
            <v>1699</v>
          </cell>
        </row>
      </sheetData>
      <sheetData sheetId="5">
        <row r="7">
          <cell r="I7">
            <v>0</v>
          </cell>
          <cell r="J7">
            <v>1</v>
          </cell>
          <cell r="K7">
            <v>-1</v>
          </cell>
        </row>
        <row r="9">
          <cell r="I9">
            <v>1</v>
          </cell>
          <cell r="J9">
            <v>1</v>
          </cell>
          <cell r="K9">
            <v>0</v>
          </cell>
        </row>
        <row r="10">
          <cell r="I10">
            <v>-1</v>
          </cell>
          <cell r="J10">
            <v>0</v>
          </cell>
          <cell r="K10">
            <v>-1</v>
          </cell>
        </row>
        <row r="11">
          <cell r="I11">
            <v>0</v>
          </cell>
          <cell r="J11">
            <v>0</v>
          </cell>
          <cell r="K11">
            <v>0</v>
          </cell>
        </row>
        <row r="13">
          <cell r="I13">
            <v>0</v>
          </cell>
          <cell r="J13">
            <v>0</v>
          </cell>
          <cell r="K13">
            <v>0</v>
          </cell>
        </row>
        <row r="14">
          <cell r="I14">
            <v>1</v>
          </cell>
          <cell r="J14">
            <v>1</v>
          </cell>
          <cell r="K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I16">
            <v>-1</v>
          </cell>
          <cell r="J16">
            <v>0</v>
          </cell>
          <cell r="K16">
            <v>-1</v>
          </cell>
        </row>
        <row r="17">
          <cell r="I17">
            <v>-1</v>
          </cell>
          <cell r="J17">
            <v>0</v>
          </cell>
          <cell r="K17">
            <v>-1</v>
          </cell>
        </row>
        <row r="18">
          <cell r="I18">
            <v>0</v>
          </cell>
          <cell r="J18">
            <v>0</v>
          </cell>
          <cell r="K18">
            <v>0</v>
          </cell>
        </row>
        <row r="19">
          <cell r="I19">
            <v>1</v>
          </cell>
          <cell r="J19">
            <v>0</v>
          </cell>
          <cell r="K19">
            <v>1</v>
          </cell>
        </row>
        <row r="20">
          <cell r="I20">
            <v>0</v>
          </cell>
          <cell r="J20">
            <v>0</v>
          </cell>
          <cell r="K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</row>
      </sheetData>
      <sheetData sheetId="8">
        <row r="7">
          <cell r="I7">
            <v>261948</v>
          </cell>
          <cell r="J7">
            <v>129456</v>
          </cell>
          <cell r="K7">
            <v>132492</v>
          </cell>
        </row>
        <row r="9">
          <cell r="I9">
            <v>40884</v>
          </cell>
          <cell r="J9">
            <v>21232</v>
          </cell>
          <cell r="K9">
            <v>19652</v>
          </cell>
        </row>
        <row r="10">
          <cell r="I10">
            <v>189891</v>
          </cell>
          <cell r="J10">
            <v>101168</v>
          </cell>
          <cell r="K10">
            <v>88723</v>
          </cell>
        </row>
        <row r="11">
          <cell r="I11">
            <v>31173</v>
          </cell>
          <cell r="J11">
            <v>7056</v>
          </cell>
          <cell r="K11">
            <v>24117</v>
          </cell>
        </row>
        <row r="13">
          <cell r="I13">
            <v>12519</v>
          </cell>
          <cell r="J13">
            <v>6561</v>
          </cell>
          <cell r="K13">
            <v>5958</v>
          </cell>
        </row>
        <row r="14">
          <cell r="I14">
            <v>14553</v>
          </cell>
          <cell r="J14">
            <v>7503</v>
          </cell>
          <cell r="K14">
            <v>7050</v>
          </cell>
        </row>
        <row r="15">
          <cell r="I15">
            <v>11552</v>
          </cell>
          <cell r="J15">
            <v>5931</v>
          </cell>
          <cell r="K15">
            <v>5621</v>
          </cell>
        </row>
        <row r="16">
          <cell r="I16">
            <v>19664</v>
          </cell>
          <cell r="J16">
            <v>11230</v>
          </cell>
          <cell r="K16">
            <v>8434</v>
          </cell>
        </row>
        <row r="17">
          <cell r="I17">
            <v>28661</v>
          </cell>
          <cell r="J17">
            <v>16076</v>
          </cell>
          <cell r="K17">
            <v>12585</v>
          </cell>
        </row>
        <row r="18">
          <cell r="I18">
            <v>35518</v>
          </cell>
          <cell r="J18">
            <v>18748</v>
          </cell>
          <cell r="K18">
            <v>16770</v>
          </cell>
        </row>
        <row r="19">
          <cell r="I19">
            <v>33113</v>
          </cell>
          <cell r="J19">
            <v>17381</v>
          </cell>
          <cell r="K19">
            <v>15732</v>
          </cell>
        </row>
        <row r="20">
          <cell r="I20">
            <v>25338</v>
          </cell>
          <cell r="J20">
            <v>13131</v>
          </cell>
          <cell r="K20">
            <v>12207</v>
          </cell>
        </row>
        <row r="21">
          <cell r="I21">
            <v>17979</v>
          </cell>
          <cell r="J21">
            <v>9034</v>
          </cell>
          <cell r="K21">
            <v>8945</v>
          </cell>
        </row>
        <row r="22">
          <cell r="I22">
            <v>14727</v>
          </cell>
          <cell r="J22">
            <v>7391</v>
          </cell>
          <cell r="K22">
            <v>7336</v>
          </cell>
        </row>
        <row r="23">
          <cell r="I23">
            <v>12464</v>
          </cell>
          <cell r="J23">
            <v>4727</v>
          </cell>
          <cell r="K23">
            <v>7737</v>
          </cell>
        </row>
        <row r="24">
          <cell r="I24">
            <v>12287</v>
          </cell>
          <cell r="J24">
            <v>4687</v>
          </cell>
          <cell r="K24">
            <v>7600</v>
          </cell>
        </row>
        <row r="25">
          <cell r="I25">
            <v>8748</v>
          </cell>
          <cell r="J25">
            <v>3027</v>
          </cell>
          <cell r="K25">
            <v>5721</v>
          </cell>
        </row>
        <row r="26">
          <cell r="I26">
            <v>6520</v>
          </cell>
          <cell r="J26">
            <v>2138</v>
          </cell>
          <cell r="K26">
            <v>4382</v>
          </cell>
        </row>
        <row r="27">
          <cell r="I27">
            <v>2456</v>
          </cell>
          <cell r="J27">
            <v>602</v>
          </cell>
          <cell r="K27">
            <v>1854</v>
          </cell>
        </row>
        <row r="28">
          <cell r="I28">
            <v>3677</v>
          </cell>
          <cell r="J28">
            <v>816</v>
          </cell>
          <cell r="K28">
            <v>2861</v>
          </cell>
        </row>
        <row r="29">
          <cell r="I29">
            <v>2172</v>
          </cell>
          <cell r="J29">
            <v>473</v>
          </cell>
          <cell r="K29">
            <v>1699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5"/>
  <sheetViews>
    <sheetView zoomScalePageLayoutView="0" workbookViewId="0" topLeftCell="A49">
      <selection activeCell="D56" sqref="D56:D58"/>
    </sheetView>
  </sheetViews>
  <sheetFormatPr defaultColWidth="30.59765625" defaultRowHeight="9.75"/>
  <cols>
    <col min="1" max="1" width="44.19921875" style="54" customWidth="1"/>
    <col min="2" max="2" width="21.3984375" style="54" customWidth="1"/>
    <col min="3" max="3" width="19" style="54" customWidth="1"/>
    <col min="4" max="4" width="21.796875" style="54" customWidth="1"/>
    <col min="5" max="5" width="7.796875" style="54" customWidth="1"/>
    <col min="6" max="6" width="15.3984375" style="54" customWidth="1"/>
    <col min="7" max="8" width="7.796875" style="54" customWidth="1"/>
    <col min="9" max="9" width="11.19921875" style="54" customWidth="1"/>
    <col min="10" max="53" width="7.796875" style="54" customWidth="1"/>
    <col min="54" max="16384" width="30.59765625" style="54" customWidth="1"/>
  </cols>
  <sheetData>
    <row r="1" spans="1:19" ht="12.75">
      <c r="A1" s="112"/>
      <c r="B1" s="112"/>
      <c r="C1" s="112"/>
      <c r="D1" s="112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12.75">
      <c r="A2" s="56"/>
      <c r="B2" s="56"/>
      <c r="C2" s="56"/>
      <c r="D2" s="56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5" customHeight="1">
      <c r="A3" s="113" t="s">
        <v>58</v>
      </c>
      <c r="B3" s="116" t="s">
        <v>59</v>
      </c>
      <c r="C3" s="117" t="s">
        <v>60</v>
      </c>
      <c r="D3" s="117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3.5" customHeight="1">
      <c r="A4" s="114"/>
      <c r="B4" s="117"/>
      <c r="C4" s="117" t="s">
        <v>61</v>
      </c>
      <c r="D4" s="117" t="s">
        <v>62</v>
      </c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ht="12.75">
      <c r="A5" s="115"/>
      <c r="B5" s="117"/>
      <c r="C5" s="117"/>
      <c r="D5" s="117"/>
      <c r="I5" s="57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5" s="55" customFormat="1" ht="24" customHeight="1">
      <c r="A6" s="58" t="s">
        <v>63</v>
      </c>
      <c r="B6" s="59">
        <v>245384</v>
      </c>
      <c r="C6" s="60">
        <v>0</v>
      </c>
      <c r="D6" s="59">
        <v>245384</v>
      </c>
      <c r="E6" s="61">
        <f aca="true" t="shared" si="0" ref="E6:E24">B6-C6-D6</f>
        <v>0</v>
      </c>
      <c r="F6" s="61" t="e">
        <f>C6-#REF!-#REF!</f>
        <v>#REF!</v>
      </c>
      <c r="G6" s="61" t="e">
        <f>D6-#REF!-#REF!</f>
        <v>#REF!</v>
      </c>
      <c r="H6" s="61" t="e">
        <f>B6-#REF!-#REF!-#REF!-#REF!</f>
        <v>#REF!</v>
      </c>
      <c r="I6" s="61">
        <f>B6-B8-B9-B10</f>
        <v>0</v>
      </c>
      <c r="J6" s="61">
        <f>C6-C8-C9-C10</f>
        <v>0</v>
      </c>
      <c r="K6" s="61" t="e">
        <f>#REF!-#REF!-#REF!-#REF!</f>
        <v>#REF!</v>
      </c>
      <c r="L6" s="61" t="e">
        <f>#REF!-#REF!-#REF!-#REF!</f>
        <v>#REF!</v>
      </c>
      <c r="M6" s="61">
        <f>D6-D8-D9-D10</f>
        <v>0</v>
      </c>
      <c r="N6" s="61" t="e">
        <f>#REF!-#REF!-#REF!-#REF!</f>
        <v>#REF!</v>
      </c>
      <c r="O6" s="61" t="e">
        <f>#REF!-#REF!-#REF!-#REF!</f>
        <v>#REF!</v>
      </c>
    </row>
    <row r="7" spans="1:15" ht="12.75">
      <c r="A7" s="62" t="s">
        <v>64</v>
      </c>
      <c r="B7" s="63"/>
      <c r="C7" s="64"/>
      <c r="D7" s="63"/>
      <c r="E7" s="61">
        <f t="shared" si="0"/>
        <v>0</v>
      </c>
      <c r="F7" s="61" t="e">
        <f>C7-#REF!-#REF!</f>
        <v>#REF!</v>
      </c>
      <c r="G7" s="61" t="e">
        <f>D7-#REF!-#REF!</f>
        <v>#REF!</v>
      </c>
      <c r="H7" s="61" t="e">
        <f>B7-#REF!-#REF!-#REF!-#REF!</f>
        <v>#REF!</v>
      </c>
      <c r="I7" s="61"/>
      <c r="J7" s="61"/>
      <c r="K7" s="61"/>
      <c r="L7" s="61"/>
      <c r="M7" s="61"/>
      <c r="N7" s="61"/>
      <c r="O7" s="61"/>
    </row>
    <row r="8" spans="1:17" ht="16.5" customHeight="1">
      <c r="A8" s="65" t="s">
        <v>65</v>
      </c>
      <c r="B8" s="66">
        <v>46873</v>
      </c>
      <c r="C8" s="67">
        <v>-1</v>
      </c>
      <c r="D8" s="66">
        <v>46874</v>
      </c>
      <c r="E8" s="61">
        <f t="shared" si="0"/>
        <v>0</v>
      </c>
      <c r="F8" s="61" t="e">
        <f>C8-#REF!-#REF!</f>
        <v>#REF!</v>
      </c>
      <c r="G8" s="61" t="e">
        <f>D8-#REF!-#REF!</f>
        <v>#REF!</v>
      </c>
      <c r="H8" s="61" t="e">
        <f>B8-#REF!-#REF!-#REF!-#REF!</f>
        <v>#REF!</v>
      </c>
      <c r="J8" s="55"/>
      <c r="K8" s="55"/>
      <c r="L8" s="55"/>
      <c r="M8" s="55"/>
      <c r="N8" s="55"/>
      <c r="O8" s="55"/>
      <c r="P8" s="55"/>
      <c r="Q8" s="55"/>
    </row>
    <row r="9" spans="1:17" ht="16.5" customHeight="1">
      <c r="A9" s="68" t="s">
        <v>66</v>
      </c>
      <c r="B9" s="69">
        <v>153639</v>
      </c>
      <c r="C9" s="70">
        <v>3</v>
      </c>
      <c r="D9" s="69">
        <v>153636</v>
      </c>
      <c r="E9" s="61">
        <f t="shared" si="0"/>
        <v>0</v>
      </c>
      <c r="F9" s="61" t="e">
        <f>C9-#REF!-#REF!</f>
        <v>#REF!</v>
      </c>
      <c r="G9" s="61" t="e">
        <f>D9-#REF!-#REF!</f>
        <v>#REF!</v>
      </c>
      <c r="H9" s="61" t="e">
        <f>B9-#REF!-#REF!-#REF!-#REF!</f>
        <v>#REF!</v>
      </c>
      <c r="J9" s="55"/>
      <c r="K9" s="55"/>
      <c r="L9" s="55"/>
      <c r="M9" s="55"/>
      <c r="N9" s="55"/>
      <c r="O9" s="55"/>
      <c r="P9" s="55"/>
      <c r="Q9" s="55"/>
    </row>
    <row r="10" spans="1:17" ht="16.5" customHeight="1">
      <c r="A10" s="68" t="s">
        <v>67</v>
      </c>
      <c r="B10" s="69">
        <v>44872</v>
      </c>
      <c r="C10" s="70">
        <v>-2</v>
      </c>
      <c r="D10" s="69">
        <v>44874</v>
      </c>
      <c r="E10" s="61">
        <f t="shared" si="0"/>
        <v>0</v>
      </c>
      <c r="F10" s="61" t="e">
        <f>C10-#REF!-#REF!</f>
        <v>#REF!</v>
      </c>
      <c r="G10" s="61" t="e">
        <f>D10-#REF!-#REF!</f>
        <v>#REF!</v>
      </c>
      <c r="H10" s="61" t="e">
        <f>B10-#REF!-#REF!-#REF!-#REF!</f>
        <v>#REF!</v>
      </c>
      <c r="J10" s="55"/>
      <c r="K10" s="55"/>
      <c r="L10" s="55"/>
      <c r="M10" s="55"/>
      <c r="N10" s="55"/>
      <c r="O10" s="55"/>
      <c r="P10" s="55"/>
      <c r="Q10" s="55"/>
    </row>
    <row r="11" spans="1:8" ht="15" customHeight="1">
      <c r="A11" s="71" t="s">
        <v>68</v>
      </c>
      <c r="B11" s="63"/>
      <c r="C11" s="64"/>
      <c r="D11" s="63"/>
      <c r="E11" s="61">
        <f t="shared" si="0"/>
        <v>0</v>
      </c>
      <c r="F11" s="61" t="e">
        <f>C11-#REF!-#REF!</f>
        <v>#REF!</v>
      </c>
      <c r="G11" s="61" t="e">
        <f>D11-#REF!-#REF!</f>
        <v>#REF!</v>
      </c>
      <c r="H11" s="61" t="e">
        <f>B11-#REF!-#REF!-#REF!-#REF!</f>
        <v>#REF!</v>
      </c>
    </row>
    <row r="12" spans="1:17" ht="16.5" customHeight="1">
      <c r="A12" s="65" t="s">
        <v>69</v>
      </c>
      <c r="B12" s="66">
        <v>15299</v>
      </c>
      <c r="C12" s="67">
        <v>0</v>
      </c>
      <c r="D12" s="66">
        <v>15299</v>
      </c>
      <c r="E12" s="61">
        <f t="shared" si="0"/>
        <v>0</v>
      </c>
      <c r="F12" s="61" t="e">
        <f>C12-#REF!-#REF!</f>
        <v>#REF!</v>
      </c>
      <c r="G12" s="61" t="e">
        <f>D12-#REF!-#REF!</f>
        <v>#REF!</v>
      </c>
      <c r="H12" s="61" t="e">
        <f>B12-#REF!-#REF!-#REF!-#REF!</f>
        <v>#REF!</v>
      </c>
      <c r="J12" s="55"/>
      <c r="K12" s="55"/>
      <c r="L12" s="55"/>
      <c r="M12" s="55"/>
      <c r="N12" s="55"/>
      <c r="O12" s="55"/>
      <c r="P12" s="55"/>
      <c r="Q12" s="55"/>
    </row>
    <row r="13" spans="1:17" ht="16.5" customHeight="1">
      <c r="A13" s="68" t="s">
        <v>70</v>
      </c>
      <c r="B13" s="69">
        <v>16193</v>
      </c>
      <c r="C13" s="70">
        <v>0</v>
      </c>
      <c r="D13" s="69">
        <v>16193</v>
      </c>
      <c r="E13" s="61">
        <f t="shared" si="0"/>
        <v>0</v>
      </c>
      <c r="F13" s="61" t="e">
        <f>C13-#REF!-#REF!</f>
        <v>#REF!</v>
      </c>
      <c r="G13" s="61" t="e">
        <f>D13-#REF!-#REF!</f>
        <v>#REF!</v>
      </c>
      <c r="H13" s="61" t="e">
        <f>B13-#REF!-#REF!-#REF!-#REF!</f>
        <v>#REF!</v>
      </c>
      <c r="J13" s="55"/>
      <c r="K13" s="55"/>
      <c r="L13" s="55"/>
      <c r="M13" s="55"/>
      <c r="N13" s="55"/>
      <c r="O13" s="55"/>
      <c r="P13" s="55"/>
      <c r="Q13" s="55"/>
    </row>
    <row r="14" spans="1:17" ht="16.5" customHeight="1">
      <c r="A14" s="68" t="s">
        <v>71</v>
      </c>
      <c r="B14" s="69">
        <v>12758</v>
      </c>
      <c r="C14" s="70">
        <v>-1</v>
      </c>
      <c r="D14" s="69">
        <v>12759</v>
      </c>
      <c r="E14" s="61">
        <f t="shared" si="0"/>
        <v>0</v>
      </c>
      <c r="F14" s="61" t="e">
        <f>C14-#REF!-#REF!</f>
        <v>#REF!</v>
      </c>
      <c r="G14" s="61" t="e">
        <f>D14-#REF!-#REF!</f>
        <v>#REF!</v>
      </c>
      <c r="H14" s="61" t="e">
        <f>B14-#REF!-#REF!-#REF!-#REF!</f>
        <v>#REF!</v>
      </c>
      <c r="J14" s="55"/>
      <c r="K14" s="55"/>
      <c r="L14" s="55"/>
      <c r="M14" s="55"/>
      <c r="N14" s="55"/>
      <c r="O14" s="55"/>
      <c r="P14" s="55"/>
      <c r="Q14" s="55"/>
    </row>
    <row r="15" spans="1:17" ht="16.5" customHeight="1">
      <c r="A15" s="68" t="s">
        <v>72</v>
      </c>
      <c r="B15" s="69">
        <v>15110</v>
      </c>
      <c r="C15" s="70">
        <v>0</v>
      </c>
      <c r="D15" s="69">
        <v>15110</v>
      </c>
      <c r="E15" s="61">
        <f t="shared" si="0"/>
        <v>0</v>
      </c>
      <c r="F15" s="61" t="e">
        <f>C15-#REF!-#REF!</f>
        <v>#REF!</v>
      </c>
      <c r="G15" s="61" t="e">
        <f>D15-#REF!-#REF!</f>
        <v>#REF!</v>
      </c>
      <c r="H15" s="61" t="e">
        <f>B15-#REF!-#REF!-#REF!-#REF!</f>
        <v>#REF!</v>
      </c>
      <c r="J15" s="55"/>
      <c r="K15" s="55"/>
      <c r="L15" s="55"/>
      <c r="M15" s="55"/>
      <c r="N15" s="55"/>
      <c r="O15" s="55"/>
      <c r="P15" s="55"/>
      <c r="Q15" s="55"/>
    </row>
    <row r="16" spans="1:19" ht="16.5" customHeight="1">
      <c r="A16" s="68" t="s">
        <v>73</v>
      </c>
      <c r="B16" s="69">
        <v>13579</v>
      </c>
      <c r="C16" s="70">
        <v>0</v>
      </c>
      <c r="D16" s="69">
        <v>13579</v>
      </c>
      <c r="E16" s="61">
        <f t="shared" si="0"/>
        <v>0</v>
      </c>
      <c r="F16" s="61" t="e">
        <f>C16-#REF!-#REF!</f>
        <v>#REF!</v>
      </c>
      <c r="G16" s="61" t="e">
        <f>D16-#REF!-#REF!</f>
        <v>#REF!</v>
      </c>
      <c r="H16" s="61" t="e">
        <f>B16-#REF!-#REF!-#REF!-#REF!</f>
        <v>#REF!</v>
      </c>
      <c r="J16" s="55"/>
      <c r="K16" s="55"/>
      <c r="L16" s="55"/>
      <c r="M16" s="55"/>
      <c r="N16" s="55"/>
      <c r="O16" s="55"/>
      <c r="P16" s="55"/>
      <c r="Q16" s="55"/>
      <c r="S16" s="57"/>
    </row>
    <row r="17" spans="1:17" ht="16.5" customHeight="1">
      <c r="A17" s="68" t="s">
        <v>74</v>
      </c>
      <c r="B17" s="69">
        <v>28599</v>
      </c>
      <c r="C17" s="70">
        <v>-1</v>
      </c>
      <c r="D17" s="69">
        <v>28600</v>
      </c>
      <c r="E17" s="61">
        <f t="shared" si="0"/>
        <v>0</v>
      </c>
      <c r="F17" s="61" t="e">
        <f>C17-#REF!-#REF!</f>
        <v>#REF!</v>
      </c>
      <c r="G17" s="61" t="e">
        <f>D17-#REF!-#REF!</f>
        <v>#REF!</v>
      </c>
      <c r="H17" s="61" t="e">
        <f>B17-#REF!-#REF!-#REF!-#REF!</f>
        <v>#REF!</v>
      </c>
      <c r="J17" s="55"/>
      <c r="K17" s="55"/>
      <c r="L17" s="55"/>
      <c r="M17" s="55"/>
      <c r="N17" s="55"/>
      <c r="O17" s="55"/>
      <c r="P17" s="55"/>
      <c r="Q17" s="55"/>
    </row>
    <row r="18" spans="1:17" ht="16.5" customHeight="1">
      <c r="A18" s="68" t="s">
        <v>75</v>
      </c>
      <c r="B18" s="69">
        <v>29016</v>
      </c>
      <c r="C18" s="70">
        <v>0</v>
      </c>
      <c r="D18" s="69">
        <v>29016</v>
      </c>
      <c r="E18" s="61">
        <f t="shared" si="0"/>
        <v>0</v>
      </c>
      <c r="F18" s="61" t="e">
        <f>C18-#REF!-#REF!</f>
        <v>#REF!</v>
      </c>
      <c r="G18" s="61" t="e">
        <f>D18-#REF!-#REF!</f>
        <v>#REF!</v>
      </c>
      <c r="H18" s="61" t="e">
        <f>B18-#REF!-#REF!-#REF!-#REF!</f>
        <v>#REF!</v>
      </c>
      <c r="J18" s="55"/>
      <c r="K18" s="55"/>
      <c r="L18" s="55"/>
      <c r="M18" s="55"/>
      <c r="N18" s="55"/>
      <c r="O18" s="55"/>
      <c r="P18" s="55"/>
      <c r="Q18" s="55"/>
    </row>
    <row r="19" spans="1:17" ht="16.5" customHeight="1">
      <c r="A19" s="68" t="s">
        <v>76</v>
      </c>
      <c r="B19" s="69">
        <v>21927</v>
      </c>
      <c r="C19" s="70">
        <v>4</v>
      </c>
      <c r="D19" s="69">
        <v>21923</v>
      </c>
      <c r="E19" s="61">
        <f t="shared" si="0"/>
        <v>0</v>
      </c>
      <c r="F19" s="61" t="e">
        <f>C19-#REF!-#REF!</f>
        <v>#REF!</v>
      </c>
      <c r="G19" s="61" t="e">
        <f>D19-#REF!-#REF!</f>
        <v>#REF!</v>
      </c>
      <c r="H19" s="61" t="e">
        <f>B19-#REF!-#REF!-#REF!-#REF!</f>
        <v>#REF!</v>
      </c>
      <c r="J19" s="55"/>
      <c r="K19" s="55"/>
      <c r="L19" s="55"/>
      <c r="M19" s="55"/>
      <c r="N19" s="55"/>
      <c r="O19" s="55"/>
      <c r="P19" s="55"/>
      <c r="Q19" s="55"/>
    </row>
    <row r="20" spans="1:17" ht="16.5" customHeight="1">
      <c r="A20" s="68" t="s">
        <v>77</v>
      </c>
      <c r="B20" s="69">
        <v>15367</v>
      </c>
      <c r="C20" s="70">
        <v>0</v>
      </c>
      <c r="D20" s="69">
        <v>15367</v>
      </c>
      <c r="E20" s="61">
        <f t="shared" si="0"/>
        <v>0</v>
      </c>
      <c r="F20" s="61" t="e">
        <f>C20-#REF!-#REF!</f>
        <v>#REF!</v>
      </c>
      <c r="G20" s="61" t="e">
        <f>D20-#REF!-#REF!</f>
        <v>#REF!</v>
      </c>
      <c r="H20" s="61" t="e">
        <f>B20-#REF!-#REF!-#REF!-#REF!</f>
        <v>#REF!</v>
      </c>
      <c r="J20" s="55"/>
      <c r="K20" s="55"/>
      <c r="L20" s="55"/>
      <c r="M20" s="55"/>
      <c r="N20" s="55"/>
      <c r="O20" s="55"/>
      <c r="P20" s="55"/>
      <c r="Q20" s="55"/>
    </row>
    <row r="21" spans="1:17" ht="16.5" customHeight="1">
      <c r="A21" s="68" t="s">
        <v>78</v>
      </c>
      <c r="B21" s="69">
        <v>12150</v>
      </c>
      <c r="C21" s="70">
        <v>0</v>
      </c>
      <c r="D21" s="69">
        <v>12150</v>
      </c>
      <c r="E21" s="61">
        <f t="shared" si="0"/>
        <v>0</v>
      </c>
      <c r="F21" s="61" t="e">
        <f>C21-#REF!-#REF!</f>
        <v>#REF!</v>
      </c>
      <c r="G21" s="61" t="e">
        <f>D21-#REF!-#REF!</f>
        <v>#REF!</v>
      </c>
      <c r="H21" s="61" t="e">
        <f>B21-#REF!-#REF!-#REF!-#REF!</f>
        <v>#REF!</v>
      </c>
      <c r="J21" s="55"/>
      <c r="K21" s="55"/>
      <c r="L21" s="55"/>
      <c r="M21" s="55"/>
      <c r="N21" s="55"/>
      <c r="O21" s="55"/>
      <c r="P21" s="55"/>
      <c r="Q21" s="55"/>
    </row>
    <row r="22" spans="1:17" ht="16.5" customHeight="1">
      <c r="A22" s="68" t="s">
        <v>79</v>
      </c>
      <c r="B22" s="69">
        <v>14894</v>
      </c>
      <c r="C22" s="70">
        <v>0</v>
      </c>
      <c r="D22" s="69">
        <v>14894</v>
      </c>
      <c r="E22" s="61">
        <f t="shared" si="0"/>
        <v>0</v>
      </c>
      <c r="F22" s="61" t="e">
        <f>C22-#REF!-#REF!</f>
        <v>#REF!</v>
      </c>
      <c r="G22" s="61" t="e">
        <f>D22-#REF!-#REF!</f>
        <v>#REF!</v>
      </c>
      <c r="H22" s="61" t="e">
        <f>B22-#REF!-#REF!-#REF!-#REF!</f>
        <v>#REF!</v>
      </c>
      <c r="J22" s="55"/>
      <c r="K22" s="55"/>
      <c r="L22" s="55"/>
      <c r="M22" s="55"/>
      <c r="N22" s="55"/>
      <c r="O22" s="55"/>
      <c r="P22" s="55"/>
      <c r="Q22" s="55"/>
    </row>
    <row r="23" spans="1:17" ht="16.5" customHeight="1">
      <c r="A23" s="68" t="s">
        <v>80</v>
      </c>
      <c r="B23" s="69">
        <v>15381</v>
      </c>
      <c r="C23" s="70">
        <v>-1</v>
      </c>
      <c r="D23" s="69">
        <v>15382</v>
      </c>
      <c r="E23" s="61">
        <f t="shared" si="0"/>
        <v>0</v>
      </c>
      <c r="F23" s="61" t="e">
        <f>C23-#REF!-#REF!</f>
        <v>#REF!</v>
      </c>
      <c r="G23" s="61" t="e">
        <f>D23-#REF!-#REF!</f>
        <v>#REF!</v>
      </c>
      <c r="H23" s="61" t="e">
        <f>B23-#REF!-#REF!-#REF!-#REF!</f>
        <v>#REF!</v>
      </c>
      <c r="J23" s="55"/>
      <c r="K23" s="55"/>
      <c r="L23" s="55"/>
      <c r="M23" s="55"/>
      <c r="N23" s="55"/>
      <c r="O23" s="55"/>
      <c r="P23" s="55"/>
      <c r="Q23" s="55"/>
    </row>
    <row r="24" spans="1:17" ht="16.5" customHeight="1">
      <c r="A24" s="68" t="s">
        <v>81</v>
      </c>
      <c r="B24" s="69">
        <v>12193</v>
      </c>
      <c r="C24" s="70">
        <v>-1</v>
      </c>
      <c r="D24" s="69">
        <v>12194</v>
      </c>
      <c r="E24" s="61">
        <f t="shared" si="0"/>
        <v>0</v>
      </c>
      <c r="F24" s="61" t="e">
        <f>C24-#REF!-#REF!</f>
        <v>#REF!</v>
      </c>
      <c r="G24" s="61" t="e">
        <f>D24-#REF!-#REF!</f>
        <v>#REF!</v>
      </c>
      <c r="H24" s="61" t="e">
        <f>B24-#REF!-#REF!-#REF!-#REF!</f>
        <v>#REF!</v>
      </c>
      <c r="J24" s="55"/>
      <c r="K24" s="55"/>
      <c r="L24" s="55"/>
      <c r="M24" s="55"/>
      <c r="N24" s="55"/>
      <c r="O24" s="55"/>
      <c r="P24" s="55"/>
      <c r="Q24" s="55"/>
    </row>
    <row r="25" spans="1:17" ht="16.5" customHeight="1">
      <c r="A25" s="68" t="s">
        <v>16</v>
      </c>
      <c r="B25" s="69">
        <f>SUM(B26:B29)</f>
        <v>22918</v>
      </c>
      <c r="C25" s="70">
        <f>SUM(C26:C29)</f>
        <v>0</v>
      </c>
      <c r="D25" s="69">
        <f>SUM(D26:D29)</f>
        <v>22918</v>
      </c>
      <c r="E25" s="61"/>
      <c r="F25" s="61"/>
      <c r="G25" s="61"/>
      <c r="H25" s="61"/>
      <c r="J25" s="55"/>
      <c r="K25" s="55"/>
      <c r="L25" s="55"/>
      <c r="M25" s="55"/>
      <c r="N25" s="55"/>
      <c r="O25" s="55"/>
      <c r="P25" s="55"/>
      <c r="Q25" s="55"/>
    </row>
    <row r="26" spans="1:17" ht="16.5" customHeight="1">
      <c r="A26" s="68" t="s">
        <v>82</v>
      </c>
      <c r="B26" s="69">
        <v>8984</v>
      </c>
      <c r="C26" s="70">
        <v>0</v>
      </c>
      <c r="D26" s="69">
        <v>8984</v>
      </c>
      <c r="E26" s="61">
        <f aca="true" t="shared" si="1" ref="E26:E48">B26-C26-D26</f>
        <v>0</v>
      </c>
      <c r="F26" s="61" t="e">
        <f>C26-#REF!-#REF!</f>
        <v>#REF!</v>
      </c>
      <c r="G26" s="61" t="e">
        <f>D26-#REF!-#REF!</f>
        <v>#REF!</v>
      </c>
      <c r="H26" s="61" t="e">
        <f>B26-#REF!-#REF!-#REF!-#REF!</f>
        <v>#REF!</v>
      </c>
      <c r="J26" s="55"/>
      <c r="K26" s="55"/>
      <c r="L26" s="55"/>
      <c r="M26" s="55"/>
      <c r="N26" s="55"/>
      <c r="O26" s="55"/>
      <c r="P26" s="55"/>
      <c r="Q26" s="55"/>
    </row>
    <row r="27" spans="1:17" ht="16.5" customHeight="1">
      <c r="A27" s="68" t="s">
        <v>83</v>
      </c>
      <c r="B27" s="69">
        <v>4155</v>
      </c>
      <c r="C27" s="70">
        <v>0</v>
      </c>
      <c r="D27" s="69">
        <v>4155</v>
      </c>
      <c r="E27" s="61">
        <f t="shared" si="1"/>
        <v>0</v>
      </c>
      <c r="F27" s="61" t="e">
        <f>C27-#REF!-#REF!</f>
        <v>#REF!</v>
      </c>
      <c r="G27" s="61" t="e">
        <f>D27-#REF!-#REF!</f>
        <v>#REF!</v>
      </c>
      <c r="H27" s="61" t="e">
        <f>B27-#REF!-#REF!-#REF!-#REF!</f>
        <v>#REF!</v>
      </c>
      <c r="J27" s="55"/>
      <c r="K27" s="55"/>
      <c r="L27" s="55"/>
      <c r="M27" s="55"/>
      <c r="N27" s="55"/>
      <c r="O27" s="55"/>
      <c r="P27" s="55"/>
      <c r="Q27" s="55"/>
    </row>
    <row r="28" spans="1:17" ht="16.5" customHeight="1">
      <c r="A28" s="68" t="s">
        <v>84</v>
      </c>
      <c r="B28" s="69">
        <v>6029</v>
      </c>
      <c r="C28" s="70">
        <v>0</v>
      </c>
      <c r="D28" s="69">
        <v>6029</v>
      </c>
      <c r="E28" s="61">
        <f t="shared" si="1"/>
        <v>0</v>
      </c>
      <c r="F28" s="61" t="e">
        <f>C28-#REF!-#REF!</f>
        <v>#REF!</v>
      </c>
      <c r="G28" s="61" t="e">
        <f>D28-#REF!-#REF!</f>
        <v>#REF!</v>
      </c>
      <c r="H28" s="61" t="e">
        <f>B28-#REF!-#REF!-#REF!-#REF!</f>
        <v>#REF!</v>
      </c>
      <c r="J28" s="55"/>
      <c r="K28" s="55"/>
      <c r="L28" s="55"/>
      <c r="M28" s="55"/>
      <c r="N28" s="55"/>
      <c r="O28" s="55"/>
      <c r="P28" s="55"/>
      <c r="Q28" s="55"/>
    </row>
    <row r="29" spans="1:17" ht="16.5" customHeight="1">
      <c r="A29" s="72" t="s">
        <v>85</v>
      </c>
      <c r="B29" s="73">
        <v>3750</v>
      </c>
      <c r="C29" s="74">
        <v>0</v>
      </c>
      <c r="D29" s="73">
        <v>3750</v>
      </c>
      <c r="E29" s="61">
        <f t="shared" si="1"/>
        <v>0</v>
      </c>
      <c r="F29" s="61" t="e">
        <f>C29-#REF!-#REF!</f>
        <v>#REF!</v>
      </c>
      <c r="G29" s="61" t="e">
        <f>D29-#REF!-#REF!</f>
        <v>#REF!</v>
      </c>
      <c r="H29" s="61" t="e">
        <f>B29-#REF!-#REF!-#REF!-#REF!</f>
        <v>#REF!</v>
      </c>
      <c r="J29" s="55"/>
      <c r="K29" s="55"/>
      <c r="L29" s="55"/>
      <c r="M29" s="55"/>
      <c r="N29" s="55"/>
      <c r="O29" s="55"/>
      <c r="P29" s="55"/>
      <c r="Q29" s="55"/>
    </row>
    <row r="30" spans="1:15" s="55" customFormat="1" ht="19.5" customHeight="1">
      <c r="A30" s="58" t="s">
        <v>86</v>
      </c>
      <c r="B30" s="59">
        <v>91440</v>
      </c>
      <c r="C30" s="59">
        <v>0</v>
      </c>
      <c r="D30" s="59">
        <v>91440</v>
      </c>
      <c r="E30" s="61">
        <f t="shared" si="1"/>
        <v>0</v>
      </c>
      <c r="F30" s="61" t="e">
        <f>C30-#REF!-#REF!</f>
        <v>#REF!</v>
      </c>
      <c r="G30" s="61" t="e">
        <f>D30-#REF!-#REF!</f>
        <v>#REF!</v>
      </c>
      <c r="H30" s="61" t="e">
        <f>B30-#REF!-#REF!-#REF!-#REF!</f>
        <v>#REF!</v>
      </c>
      <c r="I30" s="61">
        <f>B30-B32-B33-B34</f>
        <v>0</v>
      </c>
      <c r="J30" s="61">
        <f>C30-C32-C33-C34</f>
        <v>0</v>
      </c>
      <c r="K30" s="61" t="e">
        <f>#REF!-#REF!-#REF!-#REF!</f>
        <v>#REF!</v>
      </c>
      <c r="L30" s="61" t="e">
        <f>#REF!-#REF!-#REF!-#REF!</f>
        <v>#REF!</v>
      </c>
      <c r="M30" s="61">
        <f>D30-D32-D33-D34</f>
        <v>0</v>
      </c>
      <c r="N30" s="61" t="e">
        <f>#REF!-#REF!-#REF!-#REF!</f>
        <v>#REF!</v>
      </c>
      <c r="O30" s="61" t="e">
        <f>#REF!-#REF!-#REF!-#REF!</f>
        <v>#REF!</v>
      </c>
    </row>
    <row r="31" spans="1:15" ht="12.75">
      <c r="A31" s="62" t="s">
        <v>64</v>
      </c>
      <c r="B31" s="63"/>
      <c r="C31" s="63"/>
      <c r="D31" s="63"/>
      <c r="E31" s="61">
        <f t="shared" si="1"/>
        <v>0</v>
      </c>
      <c r="F31" s="61" t="e">
        <f>C31-#REF!-#REF!</f>
        <v>#REF!</v>
      </c>
      <c r="G31" s="61" t="e">
        <f>D31-#REF!-#REF!</f>
        <v>#REF!</v>
      </c>
      <c r="H31" s="61" t="e">
        <f>B31-#REF!-#REF!-#REF!-#REF!</f>
        <v>#REF!</v>
      </c>
      <c r="I31" s="61"/>
      <c r="J31" s="61"/>
      <c r="K31" s="61"/>
      <c r="L31" s="61"/>
      <c r="M31" s="61"/>
      <c r="N31" s="61"/>
      <c r="O31" s="61"/>
    </row>
    <row r="32" spans="1:17" ht="16.5" customHeight="1">
      <c r="A32" s="65" t="s">
        <v>65</v>
      </c>
      <c r="B32" s="66">
        <v>24634</v>
      </c>
      <c r="C32" s="66">
        <v>-1</v>
      </c>
      <c r="D32" s="66">
        <v>24635</v>
      </c>
      <c r="E32" s="61">
        <f t="shared" si="1"/>
        <v>0</v>
      </c>
      <c r="F32" s="61" t="e">
        <f>C32-#REF!-#REF!</f>
        <v>#REF!</v>
      </c>
      <c r="G32" s="61" t="e">
        <f>D32-#REF!-#REF!</f>
        <v>#REF!</v>
      </c>
      <c r="H32" s="61" t="e">
        <f>B32-#REF!-#REF!-#REF!-#REF!</f>
        <v>#REF!</v>
      </c>
      <c r="J32" s="55"/>
      <c r="K32" s="55"/>
      <c r="L32" s="55"/>
      <c r="M32" s="55"/>
      <c r="N32" s="55"/>
      <c r="O32" s="55"/>
      <c r="P32" s="55"/>
      <c r="Q32" s="55"/>
    </row>
    <row r="33" spans="1:17" ht="16.5" customHeight="1">
      <c r="A33" s="68" t="s">
        <v>66</v>
      </c>
      <c r="B33" s="69">
        <v>56172</v>
      </c>
      <c r="C33" s="69">
        <v>1</v>
      </c>
      <c r="D33" s="69">
        <v>56171</v>
      </c>
      <c r="E33" s="61">
        <f t="shared" si="1"/>
        <v>0</v>
      </c>
      <c r="F33" s="61" t="e">
        <f>C33-#REF!-#REF!</f>
        <v>#REF!</v>
      </c>
      <c r="G33" s="61" t="e">
        <f>D33-#REF!-#REF!</f>
        <v>#REF!</v>
      </c>
      <c r="H33" s="61" t="e">
        <f>B33-#REF!-#REF!-#REF!-#REF!</f>
        <v>#REF!</v>
      </c>
      <c r="J33" s="55"/>
      <c r="K33" s="55"/>
      <c r="L33" s="55"/>
      <c r="M33" s="55"/>
      <c r="N33" s="55"/>
      <c r="O33" s="55"/>
      <c r="P33" s="55"/>
      <c r="Q33" s="55"/>
    </row>
    <row r="34" spans="1:17" ht="16.5" customHeight="1">
      <c r="A34" s="68" t="s">
        <v>67</v>
      </c>
      <c r="B34" s="69">
        <v>10634</v>
      </c>
      <c r="C34" s="69">
        <v>0</v>
      </c>
      <c r="D34" s="69">
        <v>10634</v>
      </c>
      <c r="E34" s="61">
        <f t="shared" si="1"/>
        <v>0</v>
      </c>
      <c r="F34" s="61" t="e">
        <f>C34-#REF!-#REF!</f>
        <v>#REF!</v>
      </c>
      <c r="G34" s="61" t="e">
        <f>D34-#REF!-#REF!</f>
        <v>#REF!</v>
      </c>
      <c r="H34" s="61" t="e">
        <f>B34-#REF!-#REF!-#REF!-#REF!</f>
        <v>#REF!</v>
      </c>
      <c r="J34" s="55"/>
      <c r="K34" s="55"/>
      <c r="L34" s="55"/>
      <c r="M34" s="55"/>
      <c r="N34" s="55"/>
      <c r="O34" s="55"/>
      <c r="P34" s="55"/>
      <c r="Q34" s="55"/>
    </row>
    <row r="35" spans="1:8" ht="15" customHeight="1">
      <c r="A35" s="71" t="s">
        <v>68</v>
      </c>
      <c r="B35" s="63"/>
      <c r="C35" s="63"/>
      <c r="D35" s="63"/>
      <c r="E35" s="61">
        <f t="shared" si="1"/>
        <v>0</v>
      </c>
      <c r="F35" s="61" t="e">
        <f>C35-#REF!-#REF!</f>
        <v>#REF!</v>
      </c>
      <c r="G35" s="61" t="e">
        <f>D35-#REF!-#REF!</f>
        <v>#REF!</v>
      </c>
      <c r="H35" s="61" t="e">
        <f>B35-#REF!-#REF!-#REF!-#REF!</f>
        <v>#REF!</v>
      </c>
    </row>
    <row r="36" spans="1:17" ht="16.5" customHeight="1">
      <c r="A36" s="65" t="s">
        <v>69</v>
      </c>
      <c r="B36" s="66">
        <v>7912</v>
      </c>
      <c r="C36" s="66">
        <v>0</v>
      </c>
      <c r="D36" s="66">
        <v>7912</v>
      </c>
      <c r="E36" s="61">
        <f t="shared" si="1"/>
        <v>0</v>
      </c>
      <c r="F36" s="61" t="e">
        <f>C36-#REF!-#REF!</f>
        <v>#REF!</v>
      </c>
      <c r="G36" s="61" t="e">
        <f>D36-#REF!-#REF!</f>
        <v>#REF!</v>
      </c>
      <c r="H36" s="61" t="e">
        <f>B36-#REF!-#REF!-#REF!-#REF!</f>
        <v>#REF!</v>
      </c>
      <c r="J36" s="55"/>
      <c r="K36" s="55"/>
      <c r="L36" s="55"/>
      <c r="M36" s="55"/>
      <c r="N36" s="55"/>
      <c r="O36" s="55"/>
      <c r="P36" s="55"/>
      <c r="Q36" s="55"/>
    </row>
    <row r="37" spans="1:17" ht="16.5" customHeight="1">
      <c r="A37" s="68" t="s">
        <v>70</v>
      </c>
      <c r="B37" s="69">
        <v>8619</v>
      </c>
      <c r="C37" s="69">
        <v>0</v>
      </c>
      <c r="D37" s="69">
        <v>8619</v>
      </c>
      <c r="E37" s="61">
        <f t="shared" si="1"/>
        <v>0</v>
      </c>
      <c r="F37" s="61" t="e">
        <f>C37-#REF!-#REF!</f>
        <v>#REF!</v>
      </c>
      <c r="G37" s="61" t="e">
        <f>D37-#REF!-#REF!</f>
        <v>#REF!</v>
      </c>
      <c r="H37" s="61" t="e">
        <f>B37-#REF!-#REF!-#REF!-#REF!</f>
        <v>#REF!</v>
      </c>
      <c r="J37" s="55"/>
      <c r="K37" s="55"/>
      <c r="L37" s="55"/>
      <c r="M37" s="55"/>
      <c r="N37" s="55"/>
      <c r="O37" s="55"/>
      <c r="P37" s="55"/>
      <c r="Q37" s="55"/>
    </row>
    <row r="38" spans="1:17" ht="16.5" customHeight="1">
      <c r="A38" s="68" t="s">
        <v>71</v>
      </c>
      <c r="B38" s="69">
        <v>6664</v>
      </c>
      <c r="C38" s="69">
        <v>-1</v>
      </c>
      <c r="D38" s="69">
        <v>6665</v>
      </c>
      <c r="E38" s="61">
        <f t="shared" si="1"/>
        <v>0</v>
      </c>
      <c r="F38" s="61" t="e">
        <f>C38-#REF!-#REF!</f>
        <v>#REF!</v>
      </c>
      <c r="G38" s="61" t="e">
        <f>D38-#REF!-#REF!</f>
        <v>#REF!</v>
      </c>
      <c r="H38" s="61" t="e">
        <f>B38-#REF!-#REF!-#REF!-#REF!</f>
        <v>#REF!</v>
      </c>
      <c r="J38" s="55"/>
      <c r="K38" s="55"/>
      <c r="L38" s="55"/>
      <c r="M38" s="55"/>
      <c r="N38" s="55"/>
      <c r="O38" s="55"/>
      <c r="P38" s="55"/>
      <c r="Q38" s="55"/>
    </row>
    <row r="39" spans="1:17" ht="16.5" customHeight="1">
      <c r="A39" s="68" t="s">
        <v>72</v>
      </c>
      <c r="B39" s="69">
        <v>6918</v>
      </c>
      <c r="C39" s="69">
        <v>0</v>
      </c>
      <c r="D39" s="69">
        <v>6918</v>
      </c>
      <c r="E39" s="61">
        <f t="shared" si="1"/>
        <v>0</v>
      </c>
      <c r="F39" s="61" t="e">
        <f>C39-#REF!-#REF!</f>
        <v>#REF!</v>
      </c>
      <c r="G39" s="61" t="e">
        <f>D39-#REF!-#REF!</f>
        <v>#REF!</v>
      </c>
      <c r="H39" s="61" t="e">
        <f>B39-#REF!-#REF!-#REF!-#REF!</f>
        <v>#REF!</v>
      </c>
      <c r="J39" s="55"/>
      <c r="K39" s="55"/>
      <c r="L39" s="55"/>
      <c r="M39" s="55"/>
      <c r="N39" s="55"/>
      <c r="O39" s="55"/>
      <c r="P39" s="55"/>
      <c r="Q39" s="55"/>
    </row>
    <row r="40" spans="1:19" ht="16.5" customHeight="1">
      <c r="A40" s="68" t="s">
        <v>73</v>
      </c>
      <c r="B40" s="69">
        <v>-347</v>
      </c>
      <c r="C40" s="69">
        <v>1</v>
      </c>
      <c r="D40" s="69">
        <v>-348</v>
      </c>
      <c r="E40" s="61">
        <f t="shared" si="1"/>
        <v>0</v>
      </c>
      <c r="F40" s="61" t="e">
        <f>C40-#REF!-#REF!</f>
        <v>#REF!</v>
      </c>
      <c r="G40" s="61" t="e">
        <f>D40-#REF!-#REF!</f>
        <v>#REF!</v>
      </c>
      <c r="H40" s="61" t="e">
        <f>B40-#REF!-#REF!-#REF!-#REF!</f>
        <v>#REF!</v>
      </c>
      <c r="J40" s="55"/>
      <c r="K40" s="55"/>
      <c r="L40" s="55"/>
      <c r="M40" s="55"/>
      <c r="N40" s="55"/>
      <c r="O40" s="55"/>
      <c r="P40" s="55"/>
      <c r="Q40" s="55"/>
      <c r="S40" s="57"/>
    </row>
    <row r="41" spans="1:17" ht="16.5" customHeight="1">
      <c r="A41" s="68" t="s">
        <v>74</v>
      </c>
      <c r="B41" s="69">
        <v>10074</v>
      </c>
      <c r="C41" s="69">
        <v>0</v>
      </c>
      <c r="D41" s="69">
        <v>10074</v>
      </c>
      <c r="E41" s="61">
        <f t="shared" si="1"/>
        <v>0</v>
      </c>
      <c r="F41" s="61" t="e">
        <f>C41-#REF!-#REF!</f>
        <v>#REF!</v>
      </c>
      <c r="G41" s="61" t="e">
        <f>D41-#REF!-#REF!</f>
        <v>#REF!</v>
      </c>
      <c r="H41" s="61" t="e">
        <f>B41-#REF!-#REF!-#REF!-#REF!</f>
        <v>#REF!</v>
      </c>
      <c r="J41" s="55"/>
      <c r="K41" s="55"/>
      <c r="L41" s="55"/>
      <c r="M41" s="55"/>
      <c r="N41" s="55"/>
      <c r="O41" s="55"/>
      <c r="P41" s="55"/>
      <c r="Q41" s="55"/>
    </row>
    <row r="42" spans="1:17" ht="16.5" customHeight="1">
      <c r="A42" s="68" t="s">
        <v>75</v>
      </c>
      <c r="B42" s="69">
        <v>12244</v>
      </c>
      <c r="C42" s="69">
        <v>0</v>
      </c>
      <c r="D42" s="69">
        <v>12244</v>
      </c>
      <c r="E42" s="61">
        <f t="shared" si="1"/>
        <v>0</v>
      </c>
      <c r="F42" s="61" t="e">
        <f>C42-#REF!-#REF!</f>
        <v>#REF!</v>
      </c>
      <c r="G42" s="61" t="e">
        <f>D42-#REF!-#REF!</f>
        <v>#REF!</v>
      </c>
      <c r="H42" s="61" t="e">
        <f>B42-#REF!-#REF!-#REF!-#REF!</f>
        <v>#REF!</v>
      </c>
      <c r="J42" s="55"/>
      <c r="K42" s="55"/>
      <c r="L42" s="55"/>
      <c r="M42" s="55"/>
      <c r="N42" s="55"/>
      <c r="O42" s="55"/>
      <c r="P42" s="55"/>
      <c r="Q42" s="55"/>
    </row>
    <row r="43" spans="1:17" ht="16.5" customHeight="1">
      <c r="A43" s="68" t="s">
        <v>76</v>
      </c>
      <c r="B43" s="69">
        <v>9075</v>
      </c>
      <c r="C43" s="69">
        <v>0</v>
      </c>
      <c r="D43" s="69">
        <v>9075</v>
      </c>
      <c r="E43" s="61">
        <f t="shared" si="1"/>
        <v>0</v>
      </c>
      <c r="F43" s="61" t="e">
        <f>C43-#REF!-#REF!</f>
        <v>#REF!</v>
      </c>
      <c r="G43" s="61" t="e">
        <f>D43-#REF!-#REF!</f>
        <v>#REF!</v>
      </c>
      <c r="H43" s="61" t="e">
        <f>B43-#REF!-#REF!-#REF!-#REF!</f>
        <v>#REF!</v>
      </c>
      <c r="J43" s="55"/>
      <c r="K43" s="55"/>
      <c r="L43" s="55"/>
      <c r="M43" s="55"/>
      <c r="N43" s="55"/>
      <c r="O43" s="55"/>
      <c r="P43" s="55"/>
      <c r="Q43" s="55"/>
    </row>
    <row r="44" spans="1:17" ht="16.5" customHeight="1">
      <c r="A44" s="68" t="s">
        <v>77</v>
      </c>
      <c r="B44" s="69">
        <v>5626</v>
      </c>
      <c r="C44" s="69">
        <v>0</v>
      </c>
      <c r="D44" s="69">
        <v>5626</v>
      </c>
      <c r="E44" s="61">
        <f t="shared" si="1"/>
        <v>0</v>
      </c>
      <c r="F44" s="61" t="e">
        <f>C44-#REF!-#REF!</f>
        <v>#REF!</v>
      </c>
      <c r="G44" s="61" t="e">
        <f>D44-#REF!-#REF!</f>
        <v>#REF!</v>
      </c>
      <c r="H44" s="61" t="e">
        <f>B44-#REF!-#REF!-#REF!-#REF!</f>
        <v>#REF!</v>
      </c>
      <c r="J44" s="55"/>
      <c r="K44" s="55"/>
      <c r="L44" s="55"/>
      <c r="M44" s="55"/>
      <c r="N44" s="55"/>
      <c r="O44" s="55"/>
      <c r="P44" s="55"/>
      <c r="Q44" s="55"/>
    </row>
    <row r="45" spans="1:17" ht="16.5" customHeight="1">
      <c r="A45" s="68" t="s">
        <v>78</v>
      </c>
      <c r="B45" s="69">
        <v>3635</v>
      </c>
      <c r="C45" s="69">
        <v>0</v>
      </c>
      <c r="D45" s="69">
        <v>3635</v>
      </c>
      <c r="E45" s="61">
        <f t="shared" si="1"/>
        <v>0</v>
      </c>
      <c r="F45" s="61" t="e">
        <f>C45-#REF!-#REF!</f>
        <v>#REF!</v>
      </c>
      <c r="G45" s="61" t="e">
        <f>D45-#REF!-#REF!</f>
        <v>#REF!</v>
      </c>
      <c r="H45" s="61" t="e">
        <f>B45-#REF!-#REF!-#REF!-#REF!</f>
        <v>#REF!</v>
      </c>
      <c r="J45" s="55"/>
      <c r="K45" s="55"/>
      <c r="L45" s="55"/>
      <c r="M45" s="55"/>
      <c r="N45" s="55"/>
      <c r="O45" s="55"/>
      <c r="P45" s="55"/>
      <c r="Q45" s="55"/>
    </row>
    <row r="46" spans="1:17" ht="16.5" customHeight="1">
      <c r="A46" s="68" t="s">
        <v>79</v>
      </c>
      <c r="B46" s="69">
        <v>4766</v>
      </c>
      <c r="C46" s="69">
        <v>0</v>
      </c>
      <c r="D46" s="69">
        <v>4766</v>
      </c>
      <c r="E46" s="61">
        <f t="shared" si="1"/>
        <v>0</v>
      </c>
      <c r="F46" s="61" t="e">
        <f>C46-#REF!-#REF!</f>
        <v>#REF!</v>
      </c>
      <c r="G46" s="61" t="e">
        <f>D46-#REF!-#REF!</f>
        <v>#REF!</v>
      </c>
      <c r="H46" s="61" t="e">
        <f>B46-#REF!-#REF!-#REF!-#REF!</f>
        <v>#REF!</v>
      </c>
      <c r="J46" s="55"/>
      <c r="K46" s="55"/>
      <c r="L46" s="55"/>
      <c r="M46" s="55"/>
      <c r="N46" s="55"/>
      <c r="O46" s="55"/>
      <c r="P46" s="55"/>
      <c r="Q46" s="55"/>
    </row>
    <row r="47" spans="1:17" ht="16.5" customHeight="1">
      <c r="A47" s="68" t="s">
        <v>80</v>
      </c>
      <c r="B47" s="69">
        <v>5620</v>
      </c>
      <c r="C47" s="69">
        <v>0</v>
      </c>
      <c r="D47" s="69">
        <v>5620</v>
      </c>
      <c r="E47" s="61">
        <f t="shared" si="1"/>
        <v>0</v>
      </c>
      <c r="F47" s="61" t="e">
        <f>C47-#REF!-#REF!</f>
        <v>#REF!</v>
      </c>
      <c r="G47" s="61" t="e">
        <f>D47-#REF!-#REF!</f>
        <v>#REF!</v>
      </c>
      <c r="H47" s="61" t="e">
        <f>B47-#REF!-#REF!-#REF!-#REF!</f>
        <v>#REF!</v>
      </c>
      <c r="J47" s="55"/>
      <c r="K47" s="55"/>
      <c r="L47" s="55"/>
      <c r="M47" s="55"/>
      <c r="N47" s="55"/>
      <c r="O47" s="55"/>
      <c r="P47" s="55"/>
      <c r="Q47" s="55"/>
    </row>
    <row r="48" spans="1:17" ht="16.5" customHeight="1">
      <c r="A48" s="68" t="s">
        <v>81</v>
      </c>
      <c r="B48" s="69">
        <v>4055</v>
      </c>
      <c r="C48" s="69">
        <v>0</v>
      </c>
      <c r="D48" s="69">
        <v>4055</v>
      </c>
      <c r="E48" s="61">
        <f t="shared" si="1"/>
        <v>0</v>
      </c>
      <c r="F48" s="61" t="e">
        <f>C48-#REF!-#REF!</f>
        <v>#REF!</v>
      </c>
      <c r="G48" s="61" t="e">
        <f>D48-#REF!-#REF!</f>
        <v>#REF!</v>
      </c>
      <c r="H48" s="61" t="e">
        <f>B48-#REF!-#REF!-#REF!-#REF!</f>
        <v>#REF!</v>
      </c>
      <c r="J48" s="55"/>
      <c r="K48" s="55"/>
      <c r="L48" s="55"/>
      <c r="M48" s="55"/>
      <c r="N48" s="55"/>
      <c r="O48" s="55"/>
      <c r="P48" s="55"/>
      <c r="Q48" s="55"/>
    </row>
    <row r="49" spans="1:17" ht="16.5" customHeight="1">
      <c r="A49" s="68" t="s">
        <v>16</v>
      </c>
      <c r="B49" s="69">
        <f>SUM(B50:B53)</f>
        <v>6579</v>
      </c>
      <c r="C49" s="69">
        <f>SUM(C50:C53)</f>
        <v>0</v>
      </c>
      <c r="D49" s="69">
        <f>SUM(D50:D53)</f>
        <v>6579</v>
      </c>
      <c r="E49" s="61"/>
      <c r="F49" s="61"/>
      <c r="G49" s="61"/>
      <c r="H49" s="61"/>
      <c r="J49" s="55"/>
      <c r="K49" s="55"/>
      <c r="L49" s="55"/>
      <c r="M49" s="55"/>
      <c r="N49" s="55"/>
      <c r="O49" s="55"/>
      <c r="P49" s="55"/>
      <c r="Q49" s="55"/>
    </row>
    <row r="50" spans="1:17" ht="16.5" customHeight="1">
      <c r="A50" s="68" t="s">
        <v>82</v>
      </c>
      <c r="B50" s="69">
        <v>2993</v>
      </c>
      <c r="C50" s="69">
        <v>0</v>
      </c>
      <c r="D50" s="69">
        <v>2993</v>
      </c>
      <c r="E50" s="61">
        <f aca="true" t="shared" si="2" ref="E50:E72">B50-C50-D50</f>
        <v>0</v>
      </c>
      <c r="F50" s="61" t="e">
        <f>C50-#REF!-#REF!</f>
        <v>#REF!</v>
      </c>
      <c r="G50" s="61" t="e">
        <f>D50-#REF!-#REF!</f>
        <v>#REF!</v>
      </c>
      <c r="H50" s="61" t="e">
        <f>B50-#REF!-#REF!-#REF!-#REF!</f>
        <v>#REF!</v>
      </c>
      <c r="J50" s="55"/>
      <c r="K50" s="55"/>
      <c r="L50" s="55"/>
      <c r="M50" s="55"/>
      <c r="N50" s="55"/>
      <c r="O50" s="55"/>
      <c r="P50" s="55"/>
      <c r="Q50" s="55"/>
    </row>
    <row r="51" spans="1:17" ht="16.5" customHeight="1">
      <c r="A51" s="68" t="s">
        <v>83</v>
      </c>
      <c r="B51" s="69">
        <v>1219</v>
      </c>
      <c r="C51" s="69">
        <v>0</v>
      </c>
      <c r="D51" s="69">
        <v>1219</v>
      </c>
      <c r="E51" s="61">
        <f t="shared" si="2"/>
        <v>0</v>
      </c>
      <c r="F51" s="61" t="e">
        <f>C51-#REF!-#REF!</f>
        <v>#REF!</v>
      </c>
      <c r="G51" s="61" t="e">
        <f>D51-#REF!-#REF!</f>
        <v>#REF!</v>
      </c>
      <c r="H51" s="61" t="e">
        <f>B51-#REF!-#REF!-#REF!-#REF!</f>
        <v>#REF!</v>
      </c>
      <c r="J51" s="55"/>
      <c r="K51" s="55"/>
      <c r="L51" s="55"/>
      <c r="M51" s="55"/>
      <c r="N51" s="55"/>
      <c r="O51" s="55"/>
      <c r="P51" s="55"/>
      <c r="Q51" s="55"/>
    </row>
    <row r="52" spans="1:17" ht="16.5" customHeight="1">
      <c r="A52" s="68" t="s">
        <v>84</v>
      </c>
      <c r="B52" s="69">
        <v>1485</v>
      </c>
      <c r="C52" s="69">
        <v>0</v>
      </c>
      <c r="D52" s="69">
        <v>1485</v>
      </c>
      <c r="E52" s="61">
        <f t="shared" si="2"/>
        <v>0</v>
      </c>
      <c r="F52" s="61" t="e">
        <f>C52-#REF!-#REF!</f>
        <v>#REF!</v>
      </c>
      <c r="G52" s="61" t="e">
        <f>D52-#REF!-#REF!</f>
        <v>#REF!</v>
      </c>
      <c r="H52" s="61" t="e">
        <f>B52-#REF!-#REF!-#REF!-#REF!</f>
        <v>#REF!</v>
      </c>
      <c r="J52" s="55"/>
      <c r="K52" s="55"/>
      <c r="L52" s="55"/>
      <c r="M52" s="55"/>
      <c r="N52" s="55"/>
      <c r="O52" s="55"/>
      <c r="P52" s="55"/>
      <c r="Q52" s="55"/>
    </row>
    <row r="53" spans="1:17" ht="16.5" customHeight="1">
      <c r="A53" s="72" t="s">
        <v>85</v>
      </c>
      <c r="B53" s="73">
        <v>882</v>
      </c>
      <c r="C53" s="73">
        <v>0</v>
      </c>
      <c r="D53" s="73">
        <v>882</v>
      </c>
      <c r="E53" s="61">
        <f t="shared" si="2"/>
        <v>0</v>
      </c>
      <c r="F53" s="61" t="e">
        <f>C53-#REF!-#REF!</f>
        <v>#REF!</v>
      </c>
      <c r="G53" s="61" t="e">
        <f>D53-#REF!-#REF!</f>
        <v>#REF!</v>
      </c>
      <c r="H53" s="61" t="e">
        <f>B53-#REF!-#REF!-#REF!-#REF!</f>
        <v>#REF!</v>
      </c>
      <c r="J53" s="55"/>
      <c r="K53" s="55"/>
      <c r="L53" s="55"/>
      <c r="M53" s="55"/>
      <c r="N53" s="55"/>
      <c r="O53" s="55"/>
      <c r="P53" s="55"/>
      <c r="Q53" s="55"/>
    </row>
    <row r="54" spans="1:15" s="55" customFormat="1" ht="19.5" customHeight="1">
      <c r="A54" s="58" t="s">
        <v>87</v>
      </c>
      <c r="B54" s="59">
        <v>153944</v>
      </c>
      <c r="C54" s="59">
        <v>0</v>
      </c>
      <c r="D54" s="59">
        <v>153944</v>
      </c>
      <c r="E54" s="61">
        <f t="shared" si="2"/>
        <v>0</v>
      </c>
      <c r="F54" s="61" t="e">
        <f>C54-#REF!-#REF!</f>
        <v>#REF!</v>
      </c>
      <c r="G54" s="61" t="e">
        <f>D54-#REF!-#REF!</f>
        <v>#REF!</v>
      </c>
      <c r="H54" s="61" t="e">
        <f>B54-#REF!-#REF!-#REF!-#REF!</f>
        <v>#REF!</v>
      </c>
      <c r="I54" s="61">
        <f>B54-B56-B57-B58</f>
        <v>0</v>
      </c>
      <c r="J54" s="61">
        <f>C54-C56-C57-C58</f>
        <v>0</v>
      </c>
      <c r="K54" s="61" t="e">
        <f>#REF!-#REF!-#REF!-#REF!</f>
        <v>#REF!</v>
      </c>
      <c r="L54" s="61" t="e">
        <f>#REF!-#REF!-#REF!-#REF!</f>
        <v>#REF!</v>
      </c>
      <c r="M54" s="61">
        <f>D54-D56-D57-D58</f>
        <v>0</v>
      </c>
      <c r="N54" s="61" t="e">
        <f>#REF!-#REF!-#REF!-#REF!</f>
        <v>#REF!</v>
      </c>
      <c r="O54" s="61" t="e">
        <f>#REF!-#REF!-#REF!-#REF!</f>
        <v>#REF!</v>
      </c>
    </row>
    <row r="55" spans="1:15" ht="12.75">
      <c r="A55" s="62" t="s">
        <v>64</v>
      </c>
      <c r="B55" s="63"/>
      <c r="C55" s="63"/>
      <c r="D55" s="63"/>
      <c r="E55" s="61">
        <f t="shared" si="2"/>
        <v>0</v>
      </c>
      <c r="F55" s="61" t="e">
        <f>C55-#REF!-#REF!</f>
        <v>#REF!</v>
      </c>
      <c r="G55" s="61" t="e">
        <f>D55-#REF!-#REF!</f>
        <v>#REF!</v>
      </c>
      <c r="H55" s="61" t="e">
        <f>B55-#REF!-#REF!-#REF!-#REF!</f>
        <v>#REF!</v>
      </c>
      <c r="I55" s="61"/>
      <c r="J55" s="61"/>
      <c r="K55" s="61"/>
      <c r="L55" s="61"/>
      <c r="M55" s="61"/>
      <c r="N55" s="61"/>
      <c r="O55" s="61"/>
    </row>
    <row r="56" spans="1:17" ht="16.5" customHeight="1">
      <c r="A56" s="65" t="s">
        <v>65</v>
      </c>
      <c r="B56" s="66">
        <v>22239</v>
      </c>
      <c r="C56" s="66">
        <v>0</v>
      </c>
      <c r="D56" s="66">
        <v>22239</v>
      </c>
      <c r="E56" s="61">
        <f t="shared" si="2"/>
        <v>0</v>
      </c>
      <c r="F56" s="61" t="e">
        <f>C56-#REF!-#REF!</f>
        <v>#REF!</v>
      </c>
      <c r="G56" s="61" t="e">
        <f>D56-#REF!-#REF!</f>
        <v>#REF!</v>
      </c>
      <c r="H56" s="61" t="e">
        <f>B56-#REF!-#REF!-#REF!-#REF!</f>
        <v>#REF!</v>
      </c>
      <c r="J56" s="55"/>
      <c r="K56" s="55"/>
      <c r="L56" s="55"/>
      <c r="M56" s="55"/>
      <c r="N56" s="55"/>
      <c r="O56" s="55"/>
      <c r="P56" s="55"/>
      <c r="Q56" s="55"/>
    </row>
    <row r="57" spans="1:17" ht="16.5" customHeight="1">
      <c r="A57" s="68" t="s">
        <v>66</v>
      </c>
      <c r="B57" s="69">
        <v>97467</v>
      </c>
      <c r="C57" s="69">
        <v>2</v>
      </c>
      <c r="D57" s="69">
        <v>97465</v>
      </c>
      <c r="E57" s="61">
        <f t="shared" si="2"/>
        <v>0</v>
      </c>
      <c r="F57" s="61" t="e">
        <f>C57-#REF!-#REF!</f>
        <v>#REF!</v>
      </c>
      <c r="G57" s="61" t="e">
        <f>D57-#REF!-#REF!</f>
        <v>#REF!</v>
      </c>
      <c r="H57" s="61" t="e">
        <f>B57-#REF!-#REF!-#REF!-#REF!</f>
        <v>#REF!</v>
      </c>
      <c r="J57" s="55"/>
      <c r="K57" s="55"/>
      <c r="L57" s="55"/>
      <c r="M57" s="55"/>
      <c r="N57" s="55"/>
      <c r="O57" s="55"/>
      <c r="P57" s="55"/>
      <c r="Q57" s="55"/>
    </row>
    <row r="58" spans="1:17" ht="16.5" customHeight="1">
      <c r="A58" s="68" t="s">
        <v>67</v>
      </c>
      <c r="B58" s="69">
        <v>34238</v>
      </c>
      <c r="C58" s="69">
        <v>-2</v>
      </c>
      <c r="D58" s="69">
        <v>34240</v>
      </c>
      <c r="E58" s="61">
        <f t="shared" si="2"/>
        <v>0</v>
      </c>
      <c r="F58" s="61" t="e">
        <f>C58-#REF!-#REF!</f>
        <v>#REF!</v>
      </c>
      <c r="G58" s="61" t="e">
        <f>D58-#REF!-#REF!</f>
        <v>#REF!</v>
      </c>
      <c r="H58" s="61" t="e">
        <f>B58-#REF!-#REF!-#REF!-#REF!</f>
        <v>#REF!</v>
      </c>
      <c r="J58" s="55"/>
      <c r="K58" s="55"/>
      <c r="L58" s="55"/>
      <c r="M58" s="55"/>
      <c r="N58" s="55"/>
      <c r="O58" s="55"/>
      <c r="P58" s="55"/>
      <c r="Q58" s="55"/>
    </row>
    <row r="59" spans="1:8" ht="15" customHeight="1">
      <c r="A59" s="71" t="s">
        <v>68</v>
      </c>
      <c r="B59" s="63"/>
      <c r="C59" s="63"/>
      <c r="D59" s="63"/>
      <c r="E59" s="61">
        <f t="shared" si="2"/>
        <v>0</v>
      </c>
      <c r="F59" s="61" t="e">
        <f>C59-#REF!-#REF!</f>
        <v>#REF!</v>
      </c>
      <c r="G59" s="61" t="e">
        <f>D59-#REF!-#REF!</f>
        <v>#REF!</v>
      </c>
      <c r="H59" s="61" t="e">
        <f>B59-#REF!-#REF!-#REF!-#REF!</f>
        <v>#REF!</v>
      </c>
    </row>
    <row r="60" spans="1:17" ht="16.5" customHeight="1">
      <c r="A60" s="65" t="s">
        <v>69</v>
      </c>
      <c r="B60" s="66">
        <v>7387</v>
      </c>
      <c r="C60" s="66">
        <v>0</v>
      </c>
      <c r="D60" s="66">
        <v>7387</v>
      </c>
      <c r="E60" s="61">
        <f t="shared" si="2"/>
        <v>0</v>
      </c>
      <c r="F60" s="61" t="e">
        <f>C60-#REF!-#REF!</f>
        <v>#REF!</v>
      </c>
      <c r="G60" s="61" t="e">
        <f>D60-#REF!-#REF!</f>
        <v>#REF!</v>
      </c>
      <c r="H60" s="61" t="e">
        <f>B60-#REF!-#REF!-#REF!-#REF!</f>
        <v>#REF!</v>
      </c>
      <c r="J60" s="55"/>
      <c r="K60" s="55"/>
      <c r="L60" s="55"/>
      <c r="M60" s="55"/>
      <c r="N60" s="55"/>
      <c r="O60" s="55"/>
      <c r="P60" s="55"/>
      <c r="Q60" s="55"/>
    </row>
    <row r="61" spans="1:17" ht="16.5" customHeight="1">
      <c r="A61" s="68" t="s">
        <v>70</v>
      </c>
      <c r="B61" s="69">
        <v>7574</v>
      </c>
      <c r="C61" s="69">
        <v>0</v>
      </c>
      <c r="D61" s="69">
        <v>7574</v>
      </c>
      <c r="E61" s="61">
        <f t="shared" si="2"/>
        <v>0</v>
      </c>
      <c r="F61" s="61" t="e">
        <f>C61-#REF!-#REF!</f>
        <v>#REF!</v>
      </c>
      <c r="G61" s="61" t="e">
        <f>D61-#REF!-#REF!</f>
        <v>#REF!</v>
      </c>
      <c r="H61" s="61" t="e">
        <f>B61-#REF!-#REF!-#REF!-#REF!</f>
        <v>#REF!</v>
      </c>
      <c r="J61" s="55"/>
      <c r="K61" s="55"/>
      <c r="L61" s="55"/>
      <c r="M61" s="55"/>
      <c r="N61" s="55"/>
      <c r="O61" s="55"/>
      <c r="P61" s="55"/>
      <c r="Q61" s="55"/>
    </row>
    <row r="62" spans="1:17" ht="16.5" customHeight="1">
      <c r="A62" s="68" t="s">
        <v>71</v>
      </c>
      <c r="B62" s="69">
        <v>6094</v>
      </c>
      <c r="C62" s="69">
        <v>0</v>
      </c>
      <c r="D62" s="69">
        <v>6094</v>
      </c>
      <c r="E62" s="61">
        <f t="shared" si="2"/>
        <v>0</v>
      </c>
      <c r="F62" s="61" t="e">
        <f>C62-#REF!-#REF!</f>
        <v>#REF!</v>
      </c>
      <c r="G62" s="61" t="e">
        <f>D62-#REF!-#REF!</f>
        <v>#REF!</v>
      </c>
      <c r="H62" s="61" t="e">
        <f>B62-#REF!-#REF!-#REF!-#REF!</f>
        <v>#REF!</v>
      </c>
      <c r="J62" s="55"/>
      <c r="K62" s="55"/>
      <c r="L62" s="55"/>
      <c r="M62" s="55"/>
      <c r="N62" s="55"/>
      <c r="O62" s="55"/>
      <c r="P62" s="55"/>
      <c r="Q62" s="55"/>
    </row>
    <row r="63" spans="1:17" ht="16.5" customHeight="1">
      <c r="A63" s="68" t="s">
        <v>72</v>
      </c>
      <c r="B63" s="69">
        <v>8192</v>
      </c>
      <c r="C63" s="69">
        <v>0</v>
      </c>
      <c r="D63" s="69">
        <v>8192</v>
      </c>
      <c r="E63" s="61">
        <f t="shared" si="2"/>
        <v>0</v>
      </c>
      <c r="F63" s="61" t="e">
        <f>C63-#REF!-#REF!</f>
        <v>#REF!</v>
      </c>
      <c r="G63" s="61" t="e">
        <f>D63-#REF!-#REF!</f>
        <v>#REF!</v>
      </c>
      <c r="H63" s="61" t="e">
        <f>B63-#REF!-#REF!-#REF!-#REF!</f>
        <v>#REF!</v>
      </c>
      <c r="J63" s="55"/>
      <c r="K63" s="55"/>
      <c r="L63" s="55"/>
      <c r="M63" s="55"/>
      <c r="N63" s="55"/>
      <c r="O63" s="55"/>
      <c r="P63" s="55"/>
      <c r="Q63" s="55"/>
    </row>
    <row r="64" spans="1:19" ht="16.5" customHeight="1">
      <c r="A64" s="68" t="s">
        <v>73</v>
      </c>
      <c r="B64" s="69">
        <v>13926</v>
      </c>
      <c r="C64" s="69">
        <v>-1</v>
      </c>
      <c r="D64" s="69">
        <v>13927</v>
      </c>
      <c r="E64" s="61">
        <f t="shared" si="2"/>
        <v>0</v>
      </c>
      <c r="F64" s="61" t="e">
        <f>C64-#REF!-#REF!</f>
        <v>#REF!</v>
      </c>
      <c r="G64" s="61" t="e">
        <f>D64-#REF!-#REF!</f>
        <v>#REF!</v>
      </c>
      <c r="H64" s="61" t="e">
        <f>B64-#REF!-#REF!-#REF!-#REF!</f>
        <v>#REF!</v>
      </c>
      <c r="J64" s="55"/>
      <c r="K64" s="55"/>
      <c r="L64" s="55"/>
      <c r="M64" s="55"/>
      <c r="N64" s="55"/>
      <c r="O64" s="55"/>
      <c r="P64" s="55"/>
      <c r="Q64" s="55"/>
      <c r="S64" s="57"/>
    </row>
    <row r="65" spans="1:17" ht="16.5" customHeight="1">
      <c r="A65" s="68" t="s">
        <v>74</v>
      </c>
      <c r="B65" s="69">
        <v>18525</v>
      </c>
      <c r="C65" s="69">
        <v>-1</v>
      </c>
      <c r="D65" s="69">
        <v>18526</v>
      </c>
      <c r="E65" s="61">
        <f t="shared" si="2"/>
        <v>0</v>
      </c>
      <c r="F65" s="61" t="e">
        <f>C65-#REF!-#REF!</f>
        <v>#REF!</v>
      </c>
      <c r="G65" s="61" t="e">
        <f>D65-#REF!-#REF!</f>
        <v>#REF!</v>
      </c>
      <c r="H65" s="61" t="e">
        <f>B65-#REF!-#REF!-#REF!-#REF!</f>
        <v>#REF!</v>
      </c>
      <c r="J65" s="55"/>
      <c r="K65" s="55"/>
      <c r="L65" s="55"/>
      <c r="M65" s="55"/>
      <c r="N65" s="55"/>
      <c r="O65" s="55"/>
      <c r="P65" s="55"/>
      <c r="Q65" s="55"/>
    </row>
    <row r="66" spans="1:17" ht="16.5" customHeight="1">
      <c r="A66" s="68" t="s">
        <v>75</v>
      </c>
      <c r="B66" s="69">
        <v>16772</v>
      </c>
      <c r="C66" s="69">
        <v>0</v>
      </c>
      <c r="D66" s="69">
        <v>16772</v>
      </c>
      <c r="E66" s="61">
        <f t="shared" si="2"/>
        <v>0</v>
      </c>
      <c r="F66" s="61" t="e">
        <f>C66-#REF!-#REF!</f>
        <v>#REF!</v>
      </c>
      <c r="G66" s="61" t="e">
        <f>D66-#REF!-#REF!</f>
        <v>#REF!</v>
      </c>
      <c r="H66" s="61" t="e">
        <f>B66-#REF!-#REF!-#REF!-#REF!</f>
        <v>#REF!</v>
      </c>
      <c r="J66" s="55"/>
      <c r="K66" s="55"/>
      <c r="L66" s="55"/>
      <c r="M66" s="55"/>
      <c r="N66" s="55"/>
      <c r="O66" s="55"/>
      <c r="P66" s="55"/>
      <c r="Q66" s="55"/>
    </row>
    <row r="67" spans="1:17" ht="16.5" customHeight="1">
      <c r="A67" s="68" t="s">
        <v>76</v>
      </c>
      <c r="B67" s="69">
        <v>12852</v>
      </c>
      <c r="C67" s="69">
        <v>4</v>
      </c>
      <c r="D67" s="69">
        <v>12848</v>
      </c>
      <c r="E67" s="61">
        <f t="shared" si="2"/>
        <v>0</v>
      </c>
      <c r="F67" s="61" t="e">
        <f>C67-#REF!-#REF!</f>
        <v>#REF!</v>
      </c>
      <c r="G67" s="61" t="e">
        <f>D67-#REF!-#REF!</f>
        <v>#REF!</v>
      </c>
      <c r="H67" s="61" t="e">
        <f>B67-#REF!-#REF!-#REF!-#REF!</f>
        <v>#REF!</v>
      </c>
      <c r="J67" s="55"/>
      <c r="K67" s="55"/>
      <c r="L67" s="55"/>
      <c r="M67" s="55"/>
      <c r="N67" s="55"/>
      <c r="O67" s="55"/>
      <c r="P67" s="55"/>
      <c r="Q67" s="55"/>
    </row>
    <row r="68" spans="1:17" ht="16.5" customHeight="1">
      <c r="A68" s="68" t="s">
        <v>77</v>
      </c>
      <c r="B68" s="69">
        <v>9741</v>
      </c>
      <c r="C68" s="69">
        <v>0</v>
      </c>
      <c r="D68" s="69">
        <v>9741</v>
      </c>
      <c r="E68" s="61">
        <f t="shared" si="2"/>
        <v>0</v>
      </c>
      <c r="F68" s="61" t="e">
        <f>C68-#REF!-#REF!</f>
        <v>#REF!</v>
      </c>
      <c r="G68" s="61" t="e">
        <f>D68-#REF!-#REF!</f>
        <v>#REF!</v>
      </c>
      <c r="H68" s="61" t="e">
        <f>B68-#REF!-#REF!-#REF!-#REF!</f>
        <v>#REF!</v>
      </c>
      <c r="J68" s="55"/>
      <c r="K68" s="55"/>
      <c r="L68" s="55"/>
      <c r="M68" s="55"/>
      <c r="N68" s="55"/>
      <c r="O68" s="55"/>
      <c r="P68" s="55"/>
      <c r="Q68" s="55"/>
    </row>
    <row r="69" spans="1:17" ht="16.5" customHeight="1">
      <c r="A69" s="68" t="s">
        <v>78</v>
      </c>
      <c r="B69" s="69">
        <v>8515</v>
      </c>
      <c r="C69" s="69">
        <v>0</v>
      </c>
      <c r="D69" s="69">
        <v>8515</v>
      </c>
      <c r="E69" s="61">
        <f t="shared" si="2"/>
        <v>0</v>
      </c>
      <c r="F69" s="61" t="e">
        <f>C69-#REF!-#REF!</f>
        <v>#REF!</v>
      </c>
      <c r="G69" s="61" t="e">
        <f>D69-#REF!-#REF!</f>
        <v>#REF!</v>
      </c>
      <c r="H69" s="61" t="e">
        <f>B69-#REF!-#REF!-#REF!-#REF!</f>
        <v>#REF!</v>
      </c>
      <c r="J69" s="55"/>
      <c r="K69" s="55"/>
      <c r="L69" s="55"/>
      <c r="M69" s="55"/>
      <c r="N69" s="55"/>
      <c r="O69" s="55"/>
      <c r="P69" s="55"/>
      <c r="Q69" s="55"/>
    </row>
    <row r="70" spans="1:17" ht="16.5" customHeight="1">
      <c r="A70" s="68" t="s">
        <v>79</v>
      </c>
      <c r="B70" s="69">
        <v>10128</v>
      </c>
      <c r="C70" s="69">
        <v>0</v>
      </c>
      <c r="D70" s="69">
        <v>10128</v>
      </c>
      <c r="E70" s="61">
        <f t="shared" si="2"/>
        <v>0</v>
      </c>
      <c r="F70" s="61" t="e">
        <f>C70-#REF!-#REF!</f>
        <v>#REF!</v>
      </c>
      <c r="G70" s="61" t="e">
        <f>D70-#REF!-#REF!</f>
        <v>#REF!</v>
      </c>
      <c r="H70" s="61" t="e">
        <f>B70-#REF!-#REF!-#REF!-#REF!</f>
        <v>#REF!</v>
      </c>
      <c r="J70" s="55"/>
      <c r="K70" s="55"/>
      <c r="L70" s="55"/>
      <c r="M70" s="55"/>
      <c r="N70" s="55"/>
      <c r="O70" s="55"/>
      <c r="P70" s="55"/>
      <c r="Q70" s="55"/>
    </row>
    <row r="71" spans="1:17" ht="16.5" customHeight="1">
      <c r="A71" s="68" t="s">
        <v>80</v>
      </c>
      <c r="B71" s="69">
        <v>9761</v>
      </c>
      <c r="C71" s="69">
        <v>-1</v>
      </c>
      <c r="D71" s="69">
        <v>9762</v>
      </c>
      <c r="E71" s="61">
        <f t="shared" si="2"/>
        <v>0</v>
      </c>
      <c r="F71" s="61" t="e">
        <f>C71-#REF!-#REF!</f>
        <v>#REF!</v>
      </c>
      <c r="G71" s="61" t="e">
        <f>D71-#REF!-#REF!</f>
        <v>#REF!</v>
      </c>
      <c r="H71" s="61" t="e">
        <f>B71-#REF!-#REF!-#REF!-#REF!</f>
        <v>#REF!</v>
      </c>
      <c r="J71" s="55"/>
      <c r="K71" s="55"/>
      <c r="L71" s="55"/>
      <c r="M71" s="55"/>
      <c r="N71" s="55"/>
      <c r="O71" s="55"/>
      <c r="P71" s="55"/>
      <c r="Q71" s="55"/>
    </row>
    <row r="72" spans="1:17" ht="16.5" customHeight="1">
      <c r="A72" s="68" t="s">
        <v>81</v>
      </c>
      <c r="B72" s="69">
        <v>8138</v>
      </c>
      <c r="C72" s="69">
        <v>-1</v>
      </c>
      <c r="D72" s="69">
        <v>8139</v>
      </c>
      <c r="E72" s="61">
        <f t="shared" si="2"/>
        <v>0</v>
      </c>
      <c r="F72" s="61" t="e">
        <f>C72-#REF!-#REF!</f>
        <v>#REF!</v>
      </c>
      <c r="G72" s="61" t="e">
        <f>D72-#REF!-#REF!</f>
        <v>#REF!</v>
      </c>
      <c r="H72" s="61" t="e">
        <f>B72-#REF!-#REF!-#REF!-#REF!</f>
        <v>#REF!</v>
      </c>
      <c r="J72" s="55"/>
      <c r="K72" s="55"/>
      <c r="L72" s="55"/>
      <c r="M72" s="55"/>
      <c r="N72" s="55"/>
      <c r="O72" s="55"/>
      <c r="P72" s="55"/>
      <c r="Q72" s="55"/>
    </row>
    <row r="73" spans="1:17" ht="16.5" customHeight="1">
      <c r="A73" s="68" t="s">
        <v>16</v>
      </c>
      <c r="B73" s="69">
        <f>SUM(B74:B77)</f>
        <v>16339</v>
      </c>
      <c r="C73" s="69">
        <f>SUM(C74:C77)</f>
        <v>0</v>
      </c>
      <c r="D73" s="69">
        <f>SUM(D74:D77)</f>
        <v>16339</v>
      </c>
      <c r="E73" s="61"/>
      <c r="F73" s="61"/>
      <c r="G73" s="61"/>
      <c r="H73" s="61"/>
      <c r="J73" s="55"/>
      <c r="K73" s="55"/>
      <c r="L73" s="55"/>
      <c r="M73" s="55"/>
      <c r="N73" s="55"/>
      <c r="O73" s="55"/>
      <c r="P73" s="55"/>
      <c r="Q73" s="55"/>
    </row>
    <row r="74" spans="1:17" ht="16.5" customHeight="1">
      <c r="A74" s="68" t="s">
        <v>82</v>
      </c>
      <c r="B74" s="69">
        <v>5991</v>
      </c>
      <c r="C74" s="69">
        <v>0</v>
      </c>
      <c r="D74" s="69">
        <v>5991</v>
      </c>
      <c r="E74" s="61">
        <f>B74-C74-D74</f>
        <v>0</v>
      </c>
      <c r="F74" s="61" t="e">
        <f>C74-#REF!-#REF!</f>
        <v>#REF!</v>
      </c>
      <c r="G74" s="61" t="e">
        <f>D74-#REF!-#REF!</f>
        <v>#REF!</v>
      </c>
      <c r="H74" s="61" t="e">
        <f>B74-#REF!-#REF!-#REF!-#REF!</f>
        <v>#REF!</v>
      </c>
      <c r="J74" s="55"/>
      <c r="K74" s="55"/>
      <c r="L74" s="55"/>
      <c r="M74" s="55"/>
      <c r="N74" s="55"/>
      <c r="O74" s="55"/>
      <c r="P74" s="55"/>
      <c r="Q74" s="55"/>
    </row>
    <row r="75" spans="1:17" ht="16.5" customHeight="1">
      <c r="A75" s="68" t="s">
        <v>83</v>
      </c>
      <c r="B75" s="69">
        <v>2936</v>
      </c>
      <c r="C75" s="69">
        <v>0</v>
      </c>
      <c r="D75" s="69">
        <v>2936</v>
      </c>
      <c r="E75" s="61">
        <f>B75-C75-D75</f>
        <v>0</v>
      </c>
      <c r="F75" s="61" t="e">
        <f>C75-#REF!-#REF!</f>
        <v>#REF!</v>
      </c>
      <c r="G75" s="61" t="e">
        <f>D75-#REF!-#REF!</f>
        <v>#REF!</v>
      </c>
      <c r="H75" s="61" t="e">
        <f>B75-#REF!-#REF!-#REF!-#REF!</f>
        <v>#REF!</v>
      </c>
      <c r="J75" s="55"/>
      <c r="K75" s="55"/>
      <c r="L75" s="55"/>
      <c r="M75" s="55"/>
      <c r="N75" s="55"/>
      <c r="O75" s="55"/>
      <c r="P75" s="55"/>
      <c r="Q75" s="55"/>
    </row>
    <row r="76" spans="1:17" ht="16.5" customHeight="1">
      <c r="A76" s="68" t="s">
        <v>84</v>
      </c>
      <c r="B76" s="69">
        <v>4544</v>
      </c>
      <c r="C76" s="69">
        <v>0</v>
      </c>
      <c r="D76" s="69">
        <v>4544</v>
      </c>
      <c r="E76" s="61">
        <f>B76-C76-D76</f>
        <v>0</v>
      </c>
      <c r="F76" s="61" t="e">
        <f>C76-#REF!-#REF!</f>
        <v>#REF!</v>
      </c>
      <c r="G76" s="61" t="e">
        <f>D76-#REF!-#REF!</f>
        <v>#REF!</v>
      </c>
      <c r="H76" s="61" t="e">
        <f>B76-#REF!-#REF!-#REF!-#REF!</f>
        <v>#REF!</v>
      </c>
      <c r="J76" s="55"/>
      <c r="K76" s="55"/>
      <c r="L76" s="55"/>
      <c r="M76" s="55"/>
      <c r="N76" s="55"/>
      <c r="O76" s="55"/>
      <c r="P76" s="55"/>
      <c r="Q76" s="55"/>
    </row>
    <row r="77" spans="1:17" ht="16.5" customHeight="1">
      <c r="A77" s="72" t="s">
        <v>85</v>
      </c>
      <c r="B77" s="73">
        <v>2868</v>
      </c>
      <c r="C77" s="73">
        <v>0</v>
      </c>
      <c r="D77" s="73">
        <v>2868</v>
      </c>
      <c r="E77" s="61">
        <f>B77-C77-D77</f>
        <v>0</v>
      </c>
      <c r="F77" s="61" t="e">
        <f>C77-#REF!-#REF!</f>
        <v>#REF!</v>
      </c>
      <c r="G77" s="61" t="e">
        <f>D77-#REF!-#REF!</f>
        <v>#REF!</v>
      </c>
      <c r="H77" s="61" t="e">
        <f>B77-#REF!-#REF!-#REF!-#REF!</f>
        <v>#REF!</v>
      </c>
      <c r="J77" s="55"/>
      <c r="K77" s="55"/>
      <c r="L77" s="55"/>
      <c r="M77" s="55"/>
      <c r="N77" s="55"/>
      <c r="O77" s="55"/>
      <c r="P77" s="55"/>
      <c r="Q77" s="55"/>
    </row>
    <row r="83" spans="2:4" ht="12.75">
      <c r="B83" s="75">
        <f aca="true" t="shared" si="3" ref="B83:D98">B6-B30-B54</f>
        <v>0</v>
      </c>
      <c r="C83" s="75">
        <f t="shared" si="3"/>
        <v>0</v>
      </c>
      <c r="D83" s="75">
        <f t="shared" si="3"/>
        <v>0</v>
      </c>
    </row>
    <row r="84" spans="2:4" ht="12.75">
      <c r="B84" s="75">
        <f t="shared" si="3"/>
        <v>0</v>
      </c>
      <c r="C84" s="75">
        <f t="shared" si="3"/>
        <v>0</v>
      </c>
      <c r="D84" s="75">
        <f t="shared" si="3"/>
        <v>0</v>
      </c>
    </row>
    <row r="85" spans="2:4" ht="12.75">
      <c r="B85" s="75">
        <f t="shared" si="3"/>
        <v>0</v>
      </c>
      <c r="C85" s="75">
        <f t="shared" si="3"/>
        <v>0</v>
      </c>
      <c r="D85" s="75">
        <f t="shared" si="3"/>
        <v>0</v>
      </c>
    </row>
    <row r="86" spans="2:4" ht="12.75">
      <c r="B86" s="75">
        <f t="shared" si="3"/>
        <v>0</v>
      </c>
      <c r="C86" s="75">
        <f t="shared" si="3"/>
        <v>0</v>
      </c>
      <c r="D86" s="75">
        <f t="shared" si="3"/>
        <v>0</v>
      </c>
    </row>
    <row r="87" spans="2:4" ht="12.75">
      <c r="B87" s="75">
        <f t="shared" si="3"/>
        <v>0</v>
      </c>
      <c r="C87" s="75">
        <f t="shared" si="3"/>
        <v>0</v>
      </c>
      <c r="D87" s="75">
        <f t="shared" si="3"/>
        <v>0</v>
      </c>
    </row>
    <row r="88" spans="2:4" ht="12.75">
      <c r="B88" s="75">
        <f t="shared" si="3"/>
        <v>0</v>
      </c>
      <c r="C88" s="75">
        <f t="shared" si="3"/>
        <v>0</v>
      </c>
      <c r="D88" s="75">
        <f t="shared" si="3"/>
        <v>0</v>
      </c>
    </row>
    <row r="89" spans="2:4" ht="12.75">
      <c r="B89" s="75">
        <f t="shared" si="3"/>
        <v>0</v>
      </c>
      <c r="C89" s="75">
        <f t="shared" si="3"/>
        <v>0</v>
      </c>
      <c r="D89" s="75">
        <f t="shared" si="3"/>
        <v>0</v>
      </c>
    </row>
    <row r="90" spans="2:4" ht="12.75">
      <c r="B90" s="75">
        <f t="shared" si="3"/>
        <v>0</v>
      </c>
      <c r="C90" s="75">
        <f t="shared" si="3"/>
        <v>0</v>
      </c>
      <c r="D90" s="75">
        <f t="shared" si="3"/>
        <v>0</v>
      </c>
    </row>
    <row r="91" spans="2:4" ht="12.75">
      <c r="B91" s="75">
        <f t="shared" si="3"/>
        <v>0</v>
      </c>
      <c r="C91" s="75">
        <f t="shared" si="3"/>
        <v>0</v>
      </c>
      <c r="D91" s="75">
        <f t="shared" si="3"/>
        <v>0</v>
      </c>
    </row>
    <row r="92" spans="2:4" ht="12.75">
      <c r="B92" s="75">
        <f t="shared" si="3"/>
        <v>0</v>
      </c>
      <c r="C92" s="75">
        <f t="shared" si="3"/>
        <v>0</v>
      </c>
      <c r="D92" s="75">
        <f t="shared" si="3"/>
        <v>0</v>
      </c>
    </row>
    <row r="93" spans="2:4" ht="12.75">
      <c r="B93" s="75">
        <f t="shared" si="3"/>
        <v>0</v>
      </c>
      <c r="C93" s="75">
        <f t="shared" si="3"/>
        <v>0</v>
      </c>
      <c r="D93" s="75">
        <f t="shared" si="3"/>
        <v>0</v>
      </c>
    </row>
    <row r="94" spans="2:4" ht="12.75">
      <c r="B94" s="75">
        <f t="shared" si="3"/>
        <v>0</v>
      </c>
      <c r="C94" s="75">
        <f t="shared" si="3"/>
        <v>0</v>
      </c>
      <c r="D94" s="75">
        <f t="shared" si="3"/>
        <v>0</v>
      </c>
    </row>
    <row r="95" spans="2:4" ht="12.75">
      <c r="B95" s="75">
        <f t="shared" si="3"/>
        <v>0</v>
      </c>
      <c r="C95" s="75">
        <f t="shared" si="3"/>
        <v>0</v>
      </c>
      <c r="D95" s="75">
        <f t="shared" si="3"/>
        <v>0</v>
      </c>
    </row>
    <row r="96" spans="2:4" ht="12.75">
      <c r="B96" s="75">
        <f t="shared" si="3"/>
        <v>0</v>
      </c>
      <c r="C96" s="75">
        <f t="shared" si="3"/>
        <v>0</v>
      </c>
      <c r="D96" s="75">
        <f t="shared" si="3"/>
        <v>0</v>
      </c>
    </row>
    <row r="97" spans="2:4" ht="12.75">
      <c r="B97" s="75">
        <f t="shared" si="3"/>
        <v>0</v>
      </c>
      <c r="C97" s="75">
        <f t="shared" si="3"/>
        <v>0</v>
      </c>
      <c r="D97" s="75">
        <f t="shared" si="3"/>
        <v>0</v>
      </c>
    </row>
    <row r="98" spans="2:4" ht="12.75">
      <c r="B98" s="75">
        <f t="shared" si="3"/>
        <v>0</v>
      </c>
      <c r="C98" s="75">
        <f t="shared" si="3"/>
        <v>0</v>
      </c>
      <c r="D98" s="75">
        <f t="shared" si="3"/>
        <v>0</v>
      </c>
    </row>
    <row r="99" spans="2:4" ht="12.75">
      <c r="B99" s="75">
        <f aca="true" t="shared" si="4" ref="B99:D101">B22-B46-B70</f>
        <v>0</v>
      </c>
      <c r="C99" s="75">
        <f t="shared" si="4"/>
        <v>0</v>
      </c>
      <c r="D99" s="75">
        <f t="shared" si="4"/>
        <v>0</v>
      </c>
    </row>
    <row r="100" spans="2:4" ht="12.75">
      <c r="B100" s="75">
        <f t="shared" si="4"/>
        <v>0</v>
      </c>
      <c r="C100" s="75">
        <f t="shared" si="4"/>
        <v>0</v>
      </c>
      <c r="D100" s="75">
        <f t="shared" si="4"/>
        <v>0</v>
      </c>
    </row>
    <row r="101" spans="2:4" ht="12.75">
      <c r="B101" s="75">
        <f t="shared" si="4"/>
        <v>0</v>
      </c>
      <c r="C101" s="75">
        <f t="shared" si="4"/>
        <v>0</v>
      </c>
      <c r="D101" s="75">
        <f t="shared" si="4"/>
        <v>0</v>
      </c>
    </row>
    <row r="102" spans="2:4" ht="12.75">
      <c r="B102" s="75">
        <f aca="true" t="shared" si="5" ref="B102:D105">B26-B50-B74</f>
        <v>0</v>
      </c>
      <c r="C102" s="75">
        <f t="shared" si="5"/>
        <v>0</v>
      </c>
      <c r="D102" s="75">
        <f t="shared" si="5"/>
        <v>0</v>
      </c>
    </row>
    <row r="103" spans="2:4" ht="12.75">
      <c r="B103" s="75">
        <f t="shared" si="5"/>
        <v>0</v>
      </c>
      <c r="C103" s="75">
        <f t="shared" si="5"/>
        <v>0</v>
      </c>
      <c r="D103" s="75">
        <f t="shared" si="5"/>
        <v>0</v>
      </c>
    </row>
    <row r="104" spans="2:4" ht="12.75">
      <c r="B104" s="75">
        <f t="shared" si="5"/>
        <v>0</v>
      </c>
      <c r="C104" s="75">
        <f t="shared" si="5"/>
        <v>0</v>
      </c>
      <c r="D104" s="75">
        <f t="shared" si="5"/>
        <v>0</v>
      </c>
    </row>
    <row r="105" spans="2:4" ht="12.75">
      <c r="B105" s="75">
        <f t="shared" si="5"/>
        <v>0</v>
      </c>
      <c r="C105" s="75">
        <f t="shared" si="5"/>
        <v>0</v>
      </c>
      <c r="D105" s="75">
        <f t="shared" si="5"/>
        <v>0</v>
      </c>
    </row>
  </sheetData>
  <sheetProtection/>
  <mergeCells count="6">
    <mergeCell ref="A1:D1"/>
    <mergeCell ref="A3:A5"/>
    <mergeCell ref="B3:B5"/>
    <mergeCell ref="C3:D3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2"/>
  <sheetViews>
    <sheetView zoomScalePageLayoutView="0" workbookViewId="0" topLeftCell="A49">
      <selection activeCell="A73" sqref="A73"/>
    </sheetView>
  </sheetViews>
  <sheetFormatPr defaultColWidth="30.59765625" defaultRowHeight="9.75"/>
  <cols>
    <col min="1" max="1" width="44.19921875" style="54" customWidth="1"/>
    <col min="2" max="2" width="21.3984375" style="54" customWidth="1"/>
    <col min="3" max="3" width="19" style="54" customWidth="1"/>
    <col min="4" max="4" width="21.796875" style="54" customWidth="1"/>
    <col min="5" max="5" width="7.796875" style="76" customWidth="1"/>
    <col min="6" max="6" width="15.3984375" style="76" customWidth="1"/>
    <col min="7" max="15" width="7.796875" style="76" customWidth="1"/>
    <col min="16" max="53" width="7.796875" style="54" customWidth="1"/>
    <col min="54" max="16384" width="30.59765625" style="54" customWidth="1"/>
  </cols>
  <sheetData>
    <row r="1" spans="1:19" ht="15.75">
      <c r="A1" s="112"/>
      <c r="B1" s="112"/>
      <c r="C1" s="112"/>
      <c r="D1" s="112"/>
      <c r="P1" s="55"/>
      <c r="Q1" s="55"/>
      <c r="R1" s="55"/>
      <c r="S1" s="55"/>
    </row>
    <row r="2" spans="1:19" ht="15.75">
      <c r="A2" s="56"/>
      <c r="B2" s="56"/>
      <c r="C2" s="56"/>
      <c r="D2" s="56"/>
      <c r="P2" s="55"/>
      <c r="Q2" s="55"/>
      <c r="R2" s="55"/>
      <c r="S2" s="55"/>
    </row>
    <row r="3" spans="1:19" ht="15" customHeight="1">
      <c r="A3" s="113" t="s">
        <v>58</v>
      </c>
      <c r="B3" s="116" t="s">
        <v>59</v>
      </c>
      <c r="C3" s="117" t="s">
        <v>60</v>
      </c>
      <c r="D3" s="117"/>
      <c r="P3" s="55"/>
      <c r="Q3" s="55"/>
      <c r="R3" s="55"/>
      <c r="S3" s="55"/>
    </row>
    <row r="4" spans="1:19" ht="13.5" customHeight="1">
      <c r="A4" s="114"/>
      <c r="B4" s="117"/>
      <c r="C4" s="117" t="s">
        <v>61</v>
      </c>
      <c r="D4" s="117" t="s">
        <v>62</v>
      </c>
      <c r="P4" s="55"/>
      <c r="Q4" s="55"/>
      <c r="R4" s="55"/>
      <c r="S4" s="55"/>
    </row>
    <row r="5" spans="1:19" ht="15.75">
      <c r="A5" s="115"/>
      <c r="B5" s="117"/>
      <c r="C5" s="117"/>
      <c r="D5" s="117"/>
      <c r="I5" s="77"/>
      <c r="P5" s="55"/>
      <c r="Q5" s="55"/>
      <c r="R5" s="55"/>
      <c r="S5" s="55"/>
    </row>
    <row r="6" spans="1:15" s="55" customFormat="1" ht="24" customHeight="1">
      <c r="A6" s="58" t="s">
        <v>63</v>
      </c>
      <c r="B6" s="59">
        <f>'[1]всего'!I7</f>
        <v>261948</v>
      </c>
      <c r="C6" s="59">
        <f>'[1]в пределах РФ'!I7</f>
        <v>0</v>
      </c>
      <c r="D6" s="59">
        <f>'[1]межд.'!I7</f>
        <v>261948</v>
      </c>
      <c r="E6" s="78">
        <f aca="true" t="shared" si="0" ref="E6:E24">B6-C6-D6</f>
        <v>0</v>
      </c>
      <c r="F6" s="78" t="e">
        <f>C6-#REF!-#REF!</f>
        <v>#REF!</v>
      </c>
      <c r="G6" s="78" t="e">
        <f>D6-#REF!-#REF!</f>
        <v>#REF!</v>
      </c>
      <c r="H6" s="78" t="e">
        <f>B6-#REF!-#REF!-#REF!-#REF!</f>
        <v>#REF!</v>
      </c>
      <c r="I6" s="78">
        <f>B6-B8-B9-B10</f>
        <v>0</v>
      </c>
      <c r="J6" s="78">
        <f>C6-C8-C9-C10</f>
        <v>0</v>
      </c>
      <c r="K6" s="78" t="e">
        <f>#REF!-#REF!-#REF!-#REF!</f>
        <v>#REF!</v>
      </c>
      <c r="L6" s="78" t="e">
        <f>#REF!-#REF!-#REF!-#REF!</f>
        <v>#REF!</v>
      </c>
      <c r="M6" s="78">
        <f>D6-D8-D9-D10</f>
        <v>0</v>
      </c>
      <c r="N6" s="78" t="e">
        <f>#REF!-#REF!-#REF!-#REF!</f>
        <v>#REF!</v>
      </c>
      <c r="O6" s="78" t="e">
        <f>#REF!-#REF!-#REF!-#REF!</f>
        <v>#REF!</v>
      </c>
    </row>
    <row r="7" spans="1:15" ht="15.75">
      <c r="A7" s="62" t="s">
        <v>64</v>
      </c>
      <c r="B7" s="63"/>
      <c r="C7" s="63"/>
      <c r="D7" s="63"/>
      <c r="E7" s="78">
        <f t="shared" si="0"/>
        <v>0</v>
      </c>
      <c r="F7" s="78" t="e">
        <f>C7-#REF!-#REF!</f>
        <v>#REF!</v>
      </c>
      <c r="G7" s="78" t="e">
        <f>D7-#REF!-#REF!</f>
        <v>#REF!</v>
      </c>
      <c r="H7" s="78" t="e">
        <f>B7-#REF!-#REF!-#REF!-#REF!</f>
        <v>#REF!</v>
      </c>
      <c r="I7" s="78">
        <f>B6-SUM(B12:B29)</f>
        <v>-14825</v>
      </c>
      <c r="J7" s="78">
        <f>C6-SUM(C12:C29)</f>
        <v>0</v>
      </c>
      <c r="K7" s="78" t="e">
        <f>#REF!-SUM(#REF!)</f>
        <v>#REF!</v>
      </c>
      <c r="L7" s="78" t="e">
        <f>#REF!-SUM(#REF!)</f>
        <v>#REF!</v>
      </c>
      <c r="M7" s="78">
        <f>D6-SUM(D12:D29)</f>
        <v>-14825</v>
      </c>
      <c r="N7" s="78" t="e">
        <f>#REF!-SUM(#REF!)</f>
        <v>#REF!</v>
      </c>
      <c r="O7" s="78" t="e">
        <f>#REF!-SUM(#REF!)</f>
        <v>#REF!</v>
      </c>
    </row>
    <row r="8" spans="1:17" ht="16.5" customHeight="1">
      <c r="A8" s="65" t="s">
        <v>65</v>
      </c>
      <c r="B8" s="66">
        <f>'[1]всего'!I9</f>
        <v>40885</v>
      </c>
      <c r="C8" s="66">
        <f>'[1]в пределах РФ'!I9</f>
        <v>1</v>
      </c>
      <c r="D8" s="66">
        <f>'[1]межд.'!I9</f>
        <v>40884</v>
      </c>
      <c r="E8" s="78">
        <f t="shared" si="0"/>
        <v>0</v>
      </c>
      <c r="F8" s="78" t="e">
        <f>C8-#REF!-#REF!</f>
        <v>#REF!</v>
      </c>
      <c r="G8" s="78" t="e">
        <f>D8-#REF!-#REF!</f>
        <v>#REF!</v>
      </c>
      <c r="H8" s="78" t="e">
        <f>B8-#REF!-#REF!-#REF!-#REF!</f>
        <v>#REF!</v>
      </c>
      <c r="P8" s="55"/>
      <c r="Q8" s="55"/>
    </row>
    <row r="9" spans="1:17" ht="16.5" customHeight="1">
      <c r="A9" s="68" t="s">
        <v>66</v>
      </c>
      <c r="B9" s="69">
        <f>'[1]всего'!I10</f>
        <v>189890</v>
      </c>
      <c r="C9" s="69">
        <f>'[1]в пределах РФ'!I10</f>
        <v>-1</v>
      </c>
      <c r="D9" s="69">
        <f>'[1]межд.'!I10</f>
        <v>189891</v>
      </c>
      <c r="E9" s="78">
        <f t="shared" si="0"/>
        <v>0</v>
      </c>
      <c r="F9" s="78" t="e">
        <f>C9-#REF!-#REF!</f>
        <v>#REF!</v>
      </c>
      <c r="G9" s="78" t="e">
        <f>D9-#REF!-#REF!</f>
        <v>#REF!</v>
      </c>
      <c r="H9" s="78" t="e">
        <f>B9-#REF!-#REF!-#REF!-#REF!</f>
        <v>#REF!</v>
      </c>
      <c r="P9" s="55"/>
      <c r="Q9" s="55"/>
    </row>
    <row r="10" spans="1:17" ht="16.5" customHeight="1">
      <c r="A10" s="68" t="s">
        <v>67</v>
      </c>
      <c r="B10" s="69">
        <f>'[1]всего'!I11</f>
        <v>31173</v>
      </c>
      <c r="C10" s="69">
        <f>'[1]в пределах РФ'!I11</f>
        <v>0</v>
      </c>
      <c r="D10" s="69">
        <f>'[1]межд.'!I11</f>
        <v>31173</v>
      </c>
      <c r="E10" s="78">
        <f t="shared" si="0"/>
        <v>0</v>
      </c>
      <c r="F10" s="78" t="e">
        <f>C10-#REF!-#REF!</f>
        <v>#REF!</v>
      </c>
      <c r="G10" s="78" t="e">
        <f>D10-#REF!-#REF!</f>
        <v>#REF!</v>
      </c>
      <c r="H10" s="78" t="e">
        <f>B10-#REF!-#REF!-#REF!-#REF!</f>
        <v>#REF!</v>
      </c>
      <c r="P10" s="55"/>
      <c r="Q10" s="55"/>
    </row>
    <row r="11" spans="1:8" ht="15" customHeight="1">
      <c r="A11" s="71" t="s">
        <v>68</v>
      </c>
      <c r="B11" s="63"/>
      <c r="C11" s="63"/>
      <c r="D11" s="63"/>
      <c r="E11" s="78">
        <f t="shared" si="0"/>
        <v>0</v>
      </c>
      <c r="F11" s="78" t="e">
        <f>C11-#REF!-#REF!</f>
        <v>#REF!</v>
      </c>
      <c r="G11" s="78" t="e">
        <f>D11-#REF!-#REF!</f>
        <v>#REF!</v>
      </c>
      <c r="H11" s="78" t="e">
        <f>B11-#REF!-#REF!-#REF!-#REF!</f>
        <v>#REF!</v>
      </c>
    </row>
    <row r="12" spans="1:17" ht="16.5" customHeight="1">
      <c r="A12" s="65" t="s">
        <v>69</v>
      </c>
      <c r="B12" s="66">
        <f>'[1]всего'!I13</f>
        <v>12519</v>
      </c>
      <c r="C12" s="66">
        <f>'[1]в пределах РФ'!I13</f>
        <v>0</v>
      </c>
      <c r="D12" s="66">
        <f>'[1]межд.'!I13</f>
        <v>12519</v>
      </c>
      <c r="E12" s="78">
        <f t="shared" si="0"/>
        <v>0</v>
      </c>
      <c r="F12" s="78" t="e">
        <f>C12-#REF!-#REF!</f>
        <v>#REF!</v>
      </c>
      <c r="G12" s="78" t="e">
        <f>D12-#REF!-#REF!</f>
        <v>#REF!</v>
      </c>
      <c r="H12" s="78" t="e">
        <f>B12-#REF!-#REF!-#REF!-#REF!</f>
        <v>#REF!</v>
      </c>
      <c r="P12" s="55"/>
      <c r="Q12" s="55"/>
    </row>
    <row r="13" spans="1:17" ht="16.5" customHeight="1">
      <c r="A13" s="68" t="s">
        <v>70</v>
      </c>
      <c r="B13" s="69">
        <f>'[1]всего'!I14</f>
        <v>14554</v>
      </c>
      <c r="C13" s="69">
        <f>'[1]в пределах РФ'!I14</f>
        <v>1</v>
      </c>
      <c r="D13" s="69">
        <f>'[1]межд.'!I14</f>
        <v>14553</v>
      </c>
      <c r="E13" s="78">
        <f t="shared" si="0"/>
        <v>0</v>
      </c>
      <c r="F13" s="78" t="e">
        <f>C13-#REF!-#REF!</f>
        <v>#REF!</v>
      </c>
      <c r="G13" s="78" t="e">
        <f>D13-#REF!-#REF!</f>
        <v>#REF!</v>
      </c>
      <c r="H13" s="78" t="e">
        <f>B13-#REF!-#REF!-#REF!-#REF!</f>
        <v>#REF!</v>
      </c>
      <c r="P13" s="55"/>
      <c r="Q13" s="55"/>
    </row>
    <row r="14" spans="1:17" ht="16.5" customHeight="1">
      <c r="A14" s="68" t="s">
        <v>71</v>
      </c>
      <c r="B14" s="69">
        <f>'[1]всего'!I15</f>
        <v>11552</v>
      </c>
      <c r="C14" s="69">
        <f>'[1]в пределах РФ'!I15</f>
        <v>0</v>
      </c>
      <c r="D14" s="69">
        <f>'[1]межд.'!I15</f>
        <v>11552</v>
      </c>
      <c r="E14" s="78">
        <f t="shared" si="0"/>
        <v>0</v>
      </c>
      <c r="F14" s="78" t="e">
        <f>C14-#REF!-#REF!</f>
        <v>#REF!</v>
      </c>
      <c r="G14" s="78" t="e">
        <f>D14-#REF!-#REF!</f>
        <v>#REF!</v>
      </c>
      <c r="H14" s="78" t="e">
        <f>B14-#REF!-#REF!-#REF!-#REF!</f>
        <v>#REF!</v>
      </c>
      <c r="P14" s="55"/>
      <c r="Q14" s="55"/>
    </row>
    <row r="15" spans="1:17" ht="16.5" customHeight="1">
      <c r="A15" s="68" t="s">
        <v>72</v>
      </c>
      <c r="B15" s="69">
        <f>'[1]всего'!I16</f>
        <v>19663</v>
      </c>
      <c r="C15" s="69">
        <f>'[1]в пределах РФ'!I16</f>
        <v>-1</v>
      </c>
      <c r="D15" s="69">
        <f>'[1]межд.'!I16</f>
        <v>19664</v>
      </c>
      <c r="E15" s="78">
        <f t="shared" si="0"/>
        <v>0</v>
      </c>
      <c r="F15" s="78" t="e">
        <f>C15-#REF!-#REF!</f>
        <v>#REF!</v>
      </c>
      <c r="G15" s="78" t="e">
        <f>D15-#REF!-#REF!</f>
        <v>#REF!</v>
      </c>
      <c r="H15" s="78" t="e">
        <f>B15-#REF!-#REF!-#REF!-#REF!</f>
        <v>#REF!</v>
      </c>
      <c r="P15" s="55"/>
      <c r="Q15" s="55"/>
    </row>
    <row r="16" spans="1:19" ht="16.5" customHeight="1">
      <c r="A16" s="68" t="s">
        <v>73</v>
      </c>
      <c r="B16" s="69">
        <f>'[1]всего'!I17</f>
        <v>28660</v>
      </c>
      <c r="C16" s="69">
        <f>'[1]в пределах РФ'!I17</f>
        <v>-1</v>
      </c>
      <c r="D16" s="69">
        <f>'[1]межд.'!I17</f>
        <v>28661</v>
      </c>
      <c r="E16" s="78">
        <f t="shared" si="0"/>
        <v>0</v>
      </c>
      <c r="F16" s="78" t="e">
        <f>C16-#REF!-#REF!</f>
        <v>#REF!</v>
      </c>
      <c r="G16" s="78" t="e">
        <f>D16-#REF!-#REF!</f>
        <v>#REF!</v>
      </c>
      <c r="H16" s="78" t="e">
        <f>B16-#REF!-#REF!-#REF!-#REF!</f>
        <v>#REF!</v>
      </c>
      <c r="P16" s="55"/>
      <c r="Q16" s="55"/>
      <c r="S16" s="57"/>
    </row>
    <row r="17" spans="1:17" ht="16.5" customHeight="1">
      <c r="A17" s="68" t="s">
        <v>74</v>
      </c>
      <c r="B17" s="69">
        <f>'[1]всего'!I18</f>
        <v>35518</v>
      </c>
      <c r="C17" s="69">
        <f>'[1]в пределах РФ'!I18</f>
        <v>0</v>
      </c>
      <c r="D17" s="69">
        <f>'[1]межд.'!I18</f>
        <v>35518</v>
      </c>
      <c r="E17" s="78">
        <f t="shared" si="0"/>
        <v>0</v>
      </c>
      <c r="F17" s="78" t="e">
        <f>C17-#REF!-#REF!</f>
        <v>#REF!</v>
      </c>
      <c r="G17" s="78" t="e">
        <f>D17-#REF!-#REF!</f>
        <v>#REF!</v>
      </c>
      <c r="H17" s="78" t="e">
        <f>B17-#REF!-#REF!-#REF!-#REF!</f>
        <v>#REF!</v>
      </c>
      <c r="P17" s="55"/>
      <c r="Q17" s="55"/>
    </row>
    <row r="18" spans="1:17" ht="16.5" customHeight="1">
      <c r="A18" s="68" t="s">
        <v>75</v>
      </c>
      <c r="B18" s="69">
        <f>'[1]всего'!I19</f>
        <v>33114</v>
      </c>
      <c r="C18" s="69">
        <f>'[1]в пределах РФ'!I19</f>
        <v>1</v>
      </c>
      <c r="D18" s="69">
        <f>'[1]межд.'!I19</f>
        <v>33113</v>
      </c>
      <c r="E18" s="78">
        <f t="shared" si="0"/>
        <v>0</v>
      </c>
      <c r="F18" s="78" t="e">
        <f>C18-#REF!-#REF!</f>
        <v>#REF!</v>
      </c>
      <c r="G18" s="78" t="e">
        <f>D18-#REF!-#REF!</f>
        <v>#REF!</v>
      </c>
      <c r="H18" s="78" t="e">
        <f>B18-#REF!-#REF!-#REF!-#REF!</f>
        <v>#REF!</v>
      </c>
      <c r="P18" s="55"/>
      <c r="Q18" s="55"/>
    </row>
    <row r="19" spans="1:17" ht="16.5" customHeight="1">
      <c r="A19" s="68" t="s">
        <v>76</v>
      </c>
      <c r="B19" s="69">
        <f>'[1]всего'!I20</f>
        <v>25338</v>
      </c>
      <c r="C19" s="69">
        <f>'[1]в пределах РФ'!I20</f>
        <v>0</v>
      </c>
      <c r="D19" s="69">
        <f>'[1]межд.'!I20</f>
        <v>25338</v>
      </c>
      <c r="E19" s="78">
        <f t="shared" si="0"/>
        <v>0</v>
      </c>
      <c r="F19" s="78" t="e">
        <f>C19-#REF!-#REF!</f>
        <v>#REF!</v>
      </c>
      <c r="G19" s="78" t="e">
        <f>D19-#REF!-#REF!</f>
        <v>#REF!</v>
      </c>
      <c r="H19" s="78" t="e">
        <f>B19-#REF!-#REF!-#REF!-#REF!</f>
        <v>#REF!</v>
      </c>
      <c r="P19" s="55"/>
      <c r="Q19" s="55"/>
    </row>
    <row r="20" spans="1:17" ht="16.5" customHeight="1">
      <c r="A20" s="68" t="s">
        <v>77</v>
      </c>
      <c r="B20" s="69">
        <f>'[1]всего'!I21</f>
        <v>17979</v>
      </c>
      <c r="C20" s="69">
        <f>'[1]в пределах РФ'!I21</f>
        <v>0</v>
      </c>
      <c r="D20" s="69">
        <f>'[1]межд.'!I21</f>
        <v>17979</v>
      </c>
      <c r="E20" s="78">
        <f t="shared" si="0"/>
        <v>0</v>
      </c>
      <c r="F20" s="78" t="e">
        <f>C20-#REF!-#REF!</f>
        <v>#REF!</v>
      </c>
      <c r="G20" s="78" t="e">
        <f>D20-#REF!-#REF!</f>
        <v>#REF!</v>
      </c>
      <c r="H20" s="78" t="e">
        <f>B20-#REF!-#REF!-#REF!-#REF!</f>
        <v>#REF!</v>
      </c>
      <c r="P20" s="55"/>
      <c r="Q20" s="55"/>
    </row>
    <row r="21" spans="1:17" ht="16.5" customHeight="1">
      <c r="A21" s="68" t="s">
        <v>78</v>
      </c>
      <c r="B21" s="69">
        <f>'[1]всего'!I22</f>
        <v>14727</v>
      </c>
      <c r="C21" s="69">
        <f>'[1]в пределах РФ'!I22</f>
        <v>0</v>
      </c>
      <c r="D21" s="69">
        <f>'[1]межд.'!I22</f>
        <v>14727</v>
      </c>
      <c r="E21" s="78">
        <f t="shared" si="0"/>
        <v>0</v>
      </c>
      <c r="F21" s="78" t="e">
        <f>C21-#REF!-#REF!</f>
        <v>#REF!</v>
      </c>
      <c r="G21" s="78" t="e">
        <f>D21-#REF!-#REF!</f>
        <v>#REF!</v>
      </c>
      <c r="H21" s="78" t="e">
        <f>B21-#REF!-#REF!-#REF!-#REF!</f>
        <v>#REF!</v>
      </c>
      <c r="P21" s="55"/>
      <c r="Q21" s="55"/>
    </row>
    <row r="22" spans="1:17" ht="16.5" customHeight="1">
      <c r="A22" s="68" t="s">
        <v>79</v>
      </c>
      <c r="B22" s="69">
        <f>'[1]всего'!I23</f>
        <v>12464</v>
      </c>
      <c r="C22" s="69">
        <f>'[1]в пределах РФ'!I23</f>
        <v>0</v>
      </c>
      <c r="D22" s="69">
        <f>'[1]межд.'!I23</f>
        <v>12464</v>
      </c>
      <c r="E22" s="78">
        <f t="shared" si="0"/>
        <v>0</v>
      </c>
      <c r="F22" s="78" t="e">
        <f>C22-#REF!-#REF!</f>
        <v>#REF!</v>
      </c>
      <c r="G22" s="78" t="e">
        <f>D22-#REF!-#REF!</f>
        <v>#REF!</v>
      </c>
      <c r="H22" s="78" t="e">
        <f>B22-#REF!-#REF!-#REF!-#REF!</f>
        <v>#REF!</v>
      </c>
      <c r="P22" s="55"/>
      <c r="Q22" s="55"/>
    </row>
    <row r="23" spans="1:17" ht="16.5" customHeight="1">
      <c r="A23" s="68" t="s">
        <v>80</v>
      </c>
      <c r="B23" s="69">
        <f>'[1]всего'!I24</f>
        <v>12287</v>
      </c>
      <c r="C23" s="69">
        <f>'[1]в пределах РФ'!I24</f>
        <v>0</v>
      </c>
      <c r="D23" s="69">
        <f>'[1]межд.'!I24</f>
        <v>12287</v>
      </c>
      <c r="E23" s="78">
        <f t="shared" si="0"/>
        <v>0</v>
      </c>
      <c r="F23" s="78" t="e">
        <f>C23-#REF!-#REF!</f>
        <v>#REF!</v>
      </c>
      <c r="G23" s="78" t="e">
        <f>D23-#REF!-#REF!</f>
        <v>#REF!</v>
      </c>
      <c r="H23" s="78" t="e">
        <f>B23-#REF!-#REF!-#REF!-#REF!</f>
        <v>#REF!</v>
      </c>
      <c r="P23" s="55"/>
      <c r="Q23" s="55"/>
    </row>
    <row r="24" spans="1:17" ht="16.5" customHeight="1">
      <c r="A24" s="68" t="s">
        <v>81</v>
      </c>
      <c r="B24" s="69">
        <f>'[1]всего'!I25</f>
        <v>8748</v>
      </c>
      <c r="C24" s="69">
        <f>'[1]в пределах РФ'!I25</f>
        <v>0</v>
      </c>
      <c r="D24" s="69">
        <f>'[1]межд.'!I25</f>
        <v>8748</v>
      </c>
      <c r="E24" s="78">
        <f t="shared" si="0"/>
        <v>0</v>
      </c>
      <c r="F24" s="78" t="e">
        <f>C24-#REF!-#REF!</f>
        <v>#REF!</v>
      </c>
      <c r="G24" s="78" t="e">
        <f>D24-#REF!-#REF!</f>
        <v>#REF!</v>
      </c>
      <c r="H24" s="78" t="e">
        <f>B24-#REF!-#REF!-#REF!-#REF!</f>
        <v>#REF!</v>
      </c>
      <c r="P24" s="55"/>
      <c r="Q24" s="55"/>
    </row>
    <row r="25" spans="1:17" ht="16.5" customHeight="1">
      <c r="A25" s="68" t="s">
        <v>16</v>
      </c>
      <c r="B25" s="69">
        <f>SUM(B26:B29)</f>
        <v>14825</v>
      </c>
      <c r="C25" s="69">
        <f>SUM(C26:C29)</f>
        <v>0</v>
      </c>
      <c r="D25" s="69">
        <f>SUM(D26:D29)</f>
        <v>14825</v>
      </c>
      <c r="E25" s="78"/>
      <c r="F25" s="78"/>
      <c r="G25" s="78"/>
      <c r="H25" s="78"/>
      <c r="P25" s="55"/>
      <c r="Q25" s="55"/>
    </row>
    <row r="26" spans="1:17" ht="16.5" customHeight="1">
      <c r="A26" s="68" t="s">
        <v>82</v>
      </c>
      <c r="B26" s="69">
        <f>'[1]всего'!I26</f>
        <v>6520</v>
      </c>
      <c r="C26" s="69">
        <f>'[1]в пределах РФ'!I26</f>
        <v>0</v>
      </c>
      <c r="D26" s="69">
        <f>'[1]межд.'!I26</f>
        <v>6520</v>
      </c>
      <c r="E26" s="78">
        <f aca="true" t="shared" si="1" ref="E26:E48">B26-C26-D26</f>
        <v>0</v>
      </c>
      <c r="F26" s="78" t="e">
        <f>C26-#REF!-#REF!</f>
        <v>#REF!</v>
      </c>
      <c r="G26" s="78" t="e">
        <f>D26-#REF!-#REF!</f>
        <v>#REF!</v>
      </c>
      <c r="H26" s="78" t="e">
        <f>B26-#REF!-#REF!-#REF!-#REF!</f>
        <v>#REF!</v>
      </c>
      <c r="P26" s="55"/>
      <c r="Q26" s="55"/>
    </row>
    <row r="27" spans="1:17" ht="16.5" customHeight="1">
      <c r="A27" s="68" t="s">
        <v>83</v>
      </c>
      <c r="B27" s="69">
        <f>'[1]всего'!I27</f>
        <v>2456</v>
      </c>
      <c r="C27" s="69">
        <f>'[1]в пределах РФ'!I27</f>
        <v>0</v>
      </c>
      <c r="D27" s="69">
        <f>'[1]межд.'!I27</f>
        <v>2456</v>
      </c>
      <c r="E27" s="78">
        <f t="shared" si="1"/>
        <v>0</v>
      </c>
      <c r="F27" s="78" t="e">
        <f>C27-#REF!-#REF!</f>
        <v>#REF!</v>
      </c>
      <c r="G27" s="78" t="e">
        <f>D27-#REF!-#REF!</f>
        <v>#REF!</v>
      </c>
      <c r="H27" s="78" t="e">
        <f>B27-#REF!-#REF!-#REF!-#REF!</f>
        <v>#REF!</v>
      </c>
      <c r="P27" s="55"/>
      <c r="Q27" s="55"/>
    </row>
    <row r="28" spans="1:17" ht="16.5" customHeight="1">
      <c r="A28" s="68" t="s">
        <v>84</v>
      </c>
      <c r="B28" s="69">
        <f>'[1]всего'!I28</f>
        <v>3677</v>
      </c>
      <c r="C28" s="69">
        <f>'[1]в пределах РФ'!I28</f>
        <v>0</v>
      </c>
      <c r="D28" s="69">
        <f>'[1]межд.'!I28</f>
        <v>3677</v>
      </c>
      <c r="E28" s="78">
        <f t="shared" si="1"/>
        <v>0</v>
      </c>
      <c r="F28" s="78" t="e">
        <f>C28-#REF!-#REF!</f>
        <v>#REF!</v>
      </c>
      <c r="G28" s="78" t="e">
        <f>D28-#REF!-#REF!</f>
        <v>#REF!</v>
      </c>
      <c r="H28" s="78" t="e">
        <f>B28-#REF!-#REF!-#REF!-#REF!</f>
        <v>#REF!</v>
      </c>
      <c r="P28" s="55"/>
      <c r="Q28" s="55"/>
    </row>
    <row r="29" spans="1:17" ht="16.5" customHeight="1">
      <c r="A29" s="72" t="s">
        <v>85</v>
      </c>
      <c r="B29" s="73">
        <f>'[1]всего'!I29</f>
        <v>2172</v>
      </c>
      <c r="C29" s="73">
        <f>'[1]в пределах РФ'!I29</f>
        <v>0</v>
      </c>
      <c r="D29" s="73">
        <f>'[1]межд.'!I29</f>
        <v>2172</v>
      </c>
      <c r="E29" s="78">
        <f t="shared" si="1"/>
        <v>0</v>
      </c>
      <c r="F29" s="78" t="e">
        <f>C29-#REF!-#REF!</f>
        <v>#REF!</v>
      </c>
      <c r="G29" s="78" t="e">
        <f>D29-#REF!-#REF!</f>
        <v>#REF!</v>
      </c>
      <c r="H29" s="78" t="e">
        <f>B29-#REF!-#REF!-#REF!-#REF!</f>
        <v>#REF!</v>
      </c>
      <c r="P29" s="55"/>
      <c r="Q29" s="55"/>
    </row>
    <row r="30" spans="1:15" s="55" customFormat="1" ht="19.5" customHeight="1">
      <c r="A30" s="58" t="s">
        <v>86</v>
      </c>
      <c r="B30" s="59">
        <f>'[1]всего'!J7</f>
        <v>129457</v>
      </c>
      <c r="C30" s="59">
        <f>'[1]в пределах РФ'!J7</f>
        <v>1</v>
      </c>
      <c r="D30" s="59">
        <f>'[1]межд.'!J7</f>
        <v>129456</v>
      </c>
      <c r="E30" s="78">
        <f t="shared" si="1"/>
        <v>0</v>
      </c>
      <c r="F30" s="78" t="e">
        <f>C30-#REF!-#REF!</f>
        <v>#REF!</v>
      </c>
      <c r="G30" s="78" t="e">
        <f>D30-#REF!-#REF!</f>
        <v>#REF!</v>
      </c>
      <c r="H30" s="78" t="e">
        <f>B30-#REF!-#REF!-#REF!-#REF!</f>
        <v>#REF!</v>
      </c>
      <c r="I30" s="78">
        <f>B30-B32-B33-B34</f>
        <v>0</v>
      </c>
      <c r="J30" s="78">
        <f>C30-C32-C33-C34</f>
        <v>0</v>
      </c>
      <c r="K30" s="78" t="e">
        <f>#REF!-#REF!-#REF!-#REF!</f>
        <v>#REF!</v>
      </c>
      <c r="L30" s="78" t="e">
        <f>#REF!-#REF!-#REF!-#REF!</f>
        <v>#REF!</v>
      </c>
      <c r="M30" s="78">
        <f>D30-D32-D33-D34</f>
        <v>0</v>
      </c>
      <c r="N30" s="78" t="e">
        <f>#REF!-#REF!-#REF!-#REF!</f>
        <v>#REF!</v>
      </c>
      <c r="O30" s="78" t="e">
        <f>#REF!-#REF!-#REF!-#REF!</f>
        <v>#REF!</v>
      </c>
    </row>
    <row r="31" spans="1:15" ht="15.75">
      <c r="A31" s="62" t="s">
        <v>64</v>
      </c>
      <c r="B31" s="63"/>
      <c r="C31" s="63"/>
      <c r="D31" s="63"/>
      <c r="E31" s="78">
        <f t="shared" si="1"/>
        <v>0</v>
      </c>
      <c r="F31" s="78" t="e">
        <f>C31-#REF!-#REF!</f>
        <v>#REF!</v>
      </c>
      <c r="G31" s="78" t="e">
        <f>D31-#REF!-#REF!</f>
        <v>#REF!</v>
      </c>
      <c r="H31" s="78" t="e">
        <f>B31-#REF!-#REF!-#REF!-#REF!</f>
        <v>#REF!</v>
      </c>
      <c r="I31" s="78">
        <f>B30-SUM(B36:B53)</f>
        <v>-4029</v>
      </c>
      <c r="J31" s="78">
        <f>C30-SUM(C36:C53)</f>
        <v>0</v>
      </c>
      <c r="K31" s="78" t="e">
        <f>#REF!-SUM(#REF!)</f>
        <v>#REF!</v>
      </c>
      <c r="L31" s="78" t="e">
        <f>#REF!-SUM(#REF!)</f>
        <v>#REF!</v>
      </c>
      <c r="M31" s="78">
        <f>D30-SUM(D36:D53)</f>
        <v>-4029</v>
      </c>
      <c r="N31" s="78" t="e">
        <f>#REF!-SUM(#REF!)</f>
        <v>#REF!</v>
      </c>
      <c r="O31" s="78" t="e">
        <f>#REF!-SUM(#REF!)</f>
        <v>#REF!</v>
      </c>
    </row>
    <row r="32" spans="1:17" ht="16.5" customHeight="1">
      <c r="A32" s="65" t="s">
        <v>65</v>
      </c>
      <c r="B32" s="66">
        <f>'[1]всего'!J9</f>
        <v>21233</v>
      </c>
      <c r="C32" s="66">
        <f>'[1]в пределах РФ'!J9</f>
        <v>1</v>
      </c>
      <c r="D32" s="66">
        <f>'[1]межд.'!J9</f>
        <v>21232</v>
      </c>
      <c r="E32" s="78">
        <f t="shared" si="1"/>
        <v>0</v>
      </c>
      <c r="F32" s="78" t="e">
        <f>C32-#REF!-#REF!</f>
        <v>#REF!</v>
      </c>
      <c r="G32" s="78" t="e">
        <f>D32-#REF!-#REF!</f>
        <v>#REF!</v>
      </c>
      <c r="H32" s="78" t="e">
        <f>B32-#REF!-#REF!-#REF!-#REF!</f>
        <v>#REF!</v>
      </c>
      <c r="P32" s="55"/>
      <c r="Q32" s="55"/>
    </row>
    <row r="33" spans="1:17" ht="16.5" customHeight="1">
      <c r="A33" s="68" t="s">
        <v>66</v>
      </c>
      <c r="B33" s="69">
        <f>'[1]всего'!J10</f>
        <v>101168</v>
      </c>
      <c r="C33" s="69">
        <f>'[1]в пределах РФ'!J10</f>
        <v>0</v>
      </c>
      <c r="D33" s="69">
        <f>'[1]межд.'!J10</f>
        <v>101168</v>
      </c>
      <c r="E33" s="78">
        <f t="shared" si="1"/>
        <v>0</v>
      </c>
      <c r="F33" s="78" t="e">
        <f>C33-#REF!-#REF!</f>
        <v>#REF!</v>
      </c>
      <c r="G33" s="78" t="e">
        <f>D33-#REF!-#REF!</f>
        <v>#REF!</v>
      </c>
      <c r="H33" s="78" t="e">
        <f>B33-#REF!-#REF!-#REF!-#REF!</f>
        <v>#REF!</v>
      </c>
      <c r="P33" s="55"/>
      <c r="Q33" s="55"/>
    </row>
    <row r="34" spans="1:17" ht="16.5" customHeight="1">
      <c r="A34" s="68" t="s">
        <v>67</v>
      </c>
      <c r="B34" s="69">
        <f>'[1]всего'!J11</f>
        <v>7056</v>
      </c>
      <c r="C34" s="69">
        <f>'[1]в пределах РФ'!J11</f>
        <v>0</v>
      </c>
      <c r="D34" s="69">
        <f>'[1]межд.'!J11</f>
        <v>7056</v>
      </c>
      <c r="E34" s="78">
        <f t="shared" si="1"/>
        <v>0</v>
      </c>
      <c r="F34" s="78" t="e">
        <f>C34-#REF!-#REF!</f>
        <v>#REF!</v>
      </c>
      <c r="G34" s="78" t="e">
        <f>D34-#REF!-#REF!</f>
        <v>#REF!</v>
      </c>
      <c r="H34" s="78" t="e">
        <f>B34-#REF!-#REF!-#REF!-#REF!</f>
        <v>#REF!</v>
      </c>
      <c r="P34" s="55"/>
      <c r="Q34" s="55"/>
    </row>
    <row r="35" spans="1:8" ht="15" customHeight="1">
      <c r="A35" s="71" t="s">
        <v>68</v>
      </c>
      <c r="B35" s="63"/>
      <c r="C35" s="63"/>
      <c r="D35" s="63"/>
      <c r="E35" s="78">
        <f t="shared" si="1"/>
        <v>0</v>
      </c>
      <c r="F35" s="78" t="e">
        <f>C35-#REF!-#REF!</f>
        <v>#REF!</v>
      </c>
      <c r="G35" s="78" t="e">
        <f>D35-#REF!-#REF!</f>
        <v>#REF!</v>
      </c>
      <c r="H35" s="78" t="e">
        <f>B35-#REF!-#REF!-#REF!-#REF!</f>
        <v>#REF!</v>
      </c>
    </row>
    <row r="36" spans="1:17" ht="16.5" customHeight="1">
      <c r="A36" s="65" t="s">
        <v>69</v>
      </c>
      <c r="B36" s="66">
        <f>'[1]всего'!J13</f>
        <v>6561</v>
      </c>
      <c r="C36" s="66">
        <f>'[1]в пределах РФ'!J13</f>
        <v>0</v>
      </c>
      <c r="D36" s="66">
        <f>'[1]межд.'!J13</f>
        <v>6561</v>
      </c>
      <c r="E36" s="78">
        <f t="shared" si="1"/>
        <v>0</v>
      </c>
      <c r="F36" s="78" t="e">
        <f>C36-#REF!-#REF!</f>
        <v>#REF!</v>
      </c>
      <c r="G36" s="78" t="e">
        <f>D36-#REF!-#REF!</f>
        <v>#REF!</v>
      </c>
      <c r="H36" s="78" t="e">
        <f>B36-#REF!-#REF!-#REF!-#REF!</f>
        <v>#REF!</v>
      </c>
      <c r="P36" s="55"/>
      <c r="Q36" s="55"/>
    </row>
    <row r="37" spans="1:17" ht="16.5" customHeight="1">
      <c r="A37" s="68" t="s">
        <v>70</v>
      </c>
      <c r="B37" s="69">
        <f>'[1]всего'!J14</f>
        <v>7504</v>
      </c>
      <c r="C37" s="69">
        <f>'[1]в пределах РФ'!J14</f>
        <v>1</v>
      </c>
      <c r="D37" s="69">
        <f>'[1]межд.'!J14</f>
        <v>7503</v>
      </c>
      <c r="E37" s="78">
        <f t="shared" si="1"/>
        <v>0</v>
      </c>
      <c r="F37" s="78" t="e">
        <f>C37-#REF!-#REF!</f>
        <v>#REF!</v>
      </c>
      <c r="G37" s="78" t="e">
        <f>D37-#REF!-#REF!</f>
        <v>#REF!</v>
      </c>
      <c r="H37" s="78" t="e">
        <f>B37-#REF!-#REF!-#REF!-#REF!</f>
        <v>#REF!</v>
      </c>
      <c r="P37" s="55"/>
      <c r="Q37" s="55"/>
    </row>
    <row r="38" spans="1:17" ht="16.5" customHeight="1">
      <c r="A38" s="68" t="s">
        <v>71</v>
      </c>
      <c r="B38" s="69">
        <f>'[1]всего'!J15</f>
        <v>5931</v>
      </c>
      <c r="C38" s="69">
        <f>'[1]в пределах РФ'!J15</f>
        <v>0</v>
      </c>
      <c r="D38" s="69">
        <f>'[1]межд.'!J15</f>
        <v>5931</v>
      </c>
      <c r="E38" s="78">
        <f t="shared" si="1"/>
        <v>0</v>
      </c>
      <c r="F38" s="78" t="e">
        <f>C38-#REF!-#REF!</f>
        <v>#REF!</v>
      </c>
      <c r="G38" s="78" t="e">
        <f>D38-#REF!-#REF!</f>
        <v>#REF!</v>
      </c>
      <c r="H38" s="78" t="e">
        <f>B38-#REF!-#REF!-#REF!-#REF!</f>
        <v>#REF!</v>
      </c>
      <c r="P38" s="55"/>
      <c r="Q38" s="55"/>
    </row>
    <row r="39" spans="1:17" ht="16.5" customHeight="1">
      <c r="A39" s="68" t="s">
        <v>72</v>
      </c>
      <c r="B39" s="69">
        <f>'[1]всего'!J16</f>
        <v>11230</v>
      </c>
      <c r="C39" s="69">
        <f>'[1]в пределах РФ'!J16</f>
        <v>0</v>
      </c>
      <c r="D39" s="69">
        <f>'[1]межд.'!J16</f>
        <v>11230</v>
      </c>
      <c r="E39" s="78">
        <f t="shared" si="1"/>
        <v>0</v>
      </c>
      <c r="F39" s="78" t="e">
        <f>C39-#REF!-#REF!</f>
        <v>#REF!</v>
      </c>
      <c r="G39" s="78" t="e">
        <f>D39-#REF!-#REF!</f>
        <v>#REF!</v>
      </c>
      <c r="H39" s="78" t="e">
        <f>B39-#REF!-#REF!-#REF!-#REF!</f>
        <v>#REF!</v>
      </c>
      <c r="P39" s="55"/>
      <c r="Q39" s="55"/>
    </row>
    <row r="40" spans="1:19" ht="16.5" customHeight="1">
      <c r="A40" s="68" t="s">
        <v>73</v>
      </c>
      <c r="B40" s="69">
        <f>'[1]всего'!J17</f>
        <v>16076</v>
      </c>
      <c r="C40" s="69">
        <f>'[1]в пределах РФ'!J17</f>
        <v>0</v>
      </c>
      <c r="D40" s="69">
        <f>'[1]межд.'!J17</f>
        <v>16076</v>
      </c>
      <c r="E40" s="78">
        <f t="shared" si="1"/>
        <v>0</v>
      </c>
      <c r="F40" s="78" t="e">
        <f>C40-#REF!-#REF!</f>
        <v>#REF!</v>
      </c>
      <c r="G40" s="78" t="e">
        <f>D40-#REF!-#REF!</f>
        <v>#REF!</v>
      </c>
      <c r="H40" s="78" t="e">
        <f>B40-#REF!-#REF!-#REF!-#REF!</f>
        <v>#REF!</v>
      </c>
      <c r="P40" s="55"/>
      <c r="Q40" s="55"/>
      <c r="S40" s="57"/>
    </row>
    <row r="41" spans="1:17" ht="16.5" customHeight="1">
      <c r="A41" s="68" t="s">
        <v>74</v>
      </c>
      <c r="B41" s="69">
        <f>'[1]всего'!J18</f>
        <v>18748</v>
      </c>
      <c r="C41" s="69">
        <f>'[1]в пределах РФ'!J18</f>
        <v>0</v>
      </c>
      <c r="D41" s="69">
        <f>'[1]межд.'!J18</f>
        <v>18748</v>
      </c>
      <c r="E41" s="78">
        <f t="shared" si="1"/>
        <v>0</v>
      </c>
      <c r="F41" s="78" t="e">
        <f>C41-#REF!-#REF!</f>
        <v>#REF!</v>
      </c>
      <c r="G41" s="78" t="e">
        <f>D41-#REF!-#REF!</f>
        <v>#REF!</v>
      </c>
      <c r="H41" s="78" t="e">
        <f>B41-#REF!-#REF!-#REF!-#REF!</f>
        <v>#REF!</v>
      </c>
      <c r="P41" s="55"/>
      <c r="Q41" s="55"/>
    </row>
    <row r="42" spans="1:17" ht="16.5" customHeight="1">
      <c r="A42" s="68" t="s">
        <v>75</v>
      </c>
      <c r="B42" s="69">
        <f>'[1]всего'!J19</f>
        <v>17381</v>
      </c>
      <c r="C42" s="69">
        <f>'[1]в пределах РФ'!J19</f>
        <v>0</v>
      </c>
      <c r="D42" s="69">
        <f>'[1]межд.'!J19</f>
        <v>17381</v>
      </c>
      <c r="E42" s="78">
        <f t="shared" si="1"/>
        <v>0</v>
      </c>
      <c r="F42" s="78" t="e">
        <f>C42-#REF!-#REF!</f>
        <v>#REF!</v>
      </c>
      <c r="G42" s="78" t="e">
        <f>D42-#REF!-#REF!</f>
        <v>#REF!</v>
      </c>
      <c r="H42" s="78" t="e">
        <f>B42-#REF!-#REF!-#REF!-#REF!</f>
        <v>#REF!</v>
      </c>
      <c r="P42" s="55"/>
      <c r="Q42" s="55"/>
    </row>
    <row r="43" spans="1:17" ht="16.5" customHeight="1">
      <c r="A43" s="68" t="s">
        <v>76</v>
      </c>
      <c r="B43" s="69">
        <f>'[1]всего'!J20</f>
        <v>13131</v>
      </c>
      <c r="C43" s="69">
        <f>'[1]в пределах РФ'!J20</f>
        <v>0</v>
      </c>
      <c r="D43" s="69">
        <f>'[1]межд.'!J20</f>
        <v>13131</v>
      </c>
      <c r="E43" s="78">
        <f t="shared" si="1"/>
        <v>0</v>
      </c>
      <c r="F43" s="78" t="e">
        <f>C43-#REF!-#REF!</f>
        <v>#REF!</v>
      </c>
      <c r="G43" s="78" t="e">
        <f>D43-#REF!-#REF!</f>
        <v>#REF!</v>
      </c>
      <c r="H43" s="78" t="e">
        <f>B43-#REF!-#REF!-#REF!-#REF!</f>
        <v>#REF!</v>
      </c>
      <c r="P43" s="55"/>
      <c r="Q43" s="55"/>
    </row>
    <row r="44" spans="1:17" ht="16.5" customHeight="1">
      <c r="A44" s="68" t="s">
        <v>77</v>
      </c>
      <c r="B44" s="69">
        <f>'[1]всего'!J21</f>
        <v>9034</v>
      </c>
      <c r="C44" s="69">
        <f>'[1]в пределах РФ'!J21</f>
        <v>0</v>
      </c>
      <c r="D44" s="69">
        <f>'[1]межд.'!J21</f>
        <v>9034</v>
      </c>
      <c r="E44" s="78">
        <f t="shared" si="1"/>
        <v>0</v>
      </c>
      <c r="F44" s="78" t="e">
        <f>C44-#REF!-#REF!</f>
        <v>#REF!</v>
      </c>
      <c r="G44" s="78" t="e">
        <f>D44-#REF!-#REF!</f>
        <v>#REF!</v>
      </c>
      <c r="H44" s="78" t="e">
        <f>B44-#REF!-#REF!-#REF!-#REF!</f>
        <v>#REF!</v>
      </c>
      <c r="P44" s="55"/>
      <c r="Q44" s="55"/>
    </row>
    <row r="45" spans="1:17" ht="16.5" customHeight="1">
      <c r="A45" s="68" t="s">
        <v>78</v>
      </c>
      <c r="B45" s="69">
        <f>'[1]всего'!J22</f>
        <v>7391</v>
      </c>
      <c r="C45" s="69">
        <f>'[1]в пределах РФ'!J22</f>
        <v>0</v>
      </c>
      <c r="D45" s="69">
        <f>'[1]межд.'!J22</f>
        <v>7391</v>
      </c>
      <c r="E45" s="78">
        <f t="shared" si="1"/>
        <v>0</v>
      </c>
      <c r="F45" s="78" t="e">
        <f>C45-#REF!-#REF!</f>
        <v>#REF!</v>
      </c>
      <c r="G45" s="78" t="e">
        <f>D45-#REF!-#REF!</f>
        <v>#REF!</v>
      </c>
      <c r="H45" s="78" t="e">
        <f>B45-#REF!-#REF!-#REF!-#REF!</f>
        <v>#REF!</v>
      </c>
      <c r="P45" s="55"/>
      <c r="Q45" s="55"/>
    </row>
    <row r="46" spans="1:17" ht="16.5" customHeight="1">
      <c r="A46" s="68" t="s">
        <v>79</v>
      </c>
      <c r="B46" s="69">
        <f>'[1]всего'!J23</f>
        <v>4727</v>
      </c>
      <c r="C46" s="69">
        <f>'[1]в пределах РФ'!J23</f>
        <v>0</v>
      </c>
      <c r="D46" s="69">
        <f>'[1]межд.'!J23</f>
        <v>4727</v>
      </c>
      <c r="E46" s="78">
        <f t="shared" si="1"/>
        <v>0</v>
      </c>
      <c r="F46" s="78" t="e">
        <f>C46-#REF!-#REF!</f>
        <v>#REF!</v>
      </c>
      <c r="G46" s="78" t="e">
        <f>D46-#REF!-#REF!</f>
        <v>#REF!</v>
      </c>
      <c r="H46" s="78" t="e">
        <f>B46-#REF!-#REF!-#REF!-#REF!</f>
        <v>#REF!</v>
      </c>
      <c r="P46" s="55"/>
      <c r="Q46" s="55"/>
    </row>
    <row r="47" spans="1:17" ht="16.5" customHeight="1">
      <c r="A47" s="68" t="s">
        <v>80</v>
      </c>
      <c r="B47" s="69">
        <f>'[1]всего'!J24</f>
        <v>4687</v>
      </c>
      <c r="C47" s="69">
        <f>'[1]в пределах РФ'!J24</f>
        <v>0</v>
      </c>
      <c r="D47" s="69">
        <f>'[1]межд.'!J24</f>
        <v>4687</v>
      </c>
      <c r="E47" s="78">
        <f t="shared" si="1"/>
        <v>0</v>
      </c>
      <c r="F47" s="78" t="e">
        <f>C47-#REF!-#REF!</f>
        <v>#REF!</v>
      </c>
      <c r="G47" s="78" t="e">
        <f>D47-#REF!-#REF!</f>
        <v>#REF!</v>
      </c>
      <c r="H47" s="78" t="e">
        <f>B47-#REF!-#REF!-#REF!-#REF!</f>
        <v>#REF!</v>
      </c>
      <c r="P47" s="55"/>
      <c r="Q47" s="55"/>
    </row>
    <row r="48" spans="1:17" ht="16.5" customHeight="1">
      <c r="A48" s="68" t="s">
        <v>81</v>
      </c>
      <c r="B48" s="69">
        <f>'[1]всего'!J25</f>
        <v>3027</v>
      </c>
      <c r="C48" s="69">
        <f>'[1]в пределах РФ'!J25</f>
        <v>0</v>
      </c>
      <c r="D48" s="69">
        <f>'[1]межд.'!J25</f>
        <v>3027</v>
      </c>
      <c r="E48" s="78">
        <f t="shared" si="1"/>
        <v>0</v>
      </c>
      <c r="F48" s="78" t="e">
        <f>C48-#REF!-#REF!</f>
        <v>#REF!</v>
      </c>
      <c r="G48" s="78" t="e">
        <f>D48-#REF!-#REF!</f>
        <v>#REF!</v>
      </c>
      <c r="H48" s="78" t="e">
        <f>B48-#REF!-#REF!-#REF!-#REF!</f>
        <v>#REF!</v>
      </c>
      <c r="P48" s="55"/>
      <c r="Q48" s="55"/>
    </row>
    <row r="49" spans="1:17" ht="16.5" customHeight="1">
      <c r="A49" s="68" t="s">
        <v>16</v>
      </c>
      <c r="B49" s="69">
        <f>SUM(B50:B53)</f>
        <v>4029</v>
      </c>
      <c r="C49" s="69">
        <f>SUM(C50:C53)</f>
        <v>0</v>
      </c>
      <c r="D49" s="69">
        <f>SUM(D50:D53)</f>
        <v>4029</v>
      </c>
      <c r="E49" s="78"/>
      <c r="F49" s="78"/>
      <c r="G49" s="78"/>
      <c r="H49" s="78"/>
      <c r="P49" s="55"/>
      <c r="Q49" s="55"/>
    </row>
    <row r="50" spans="1:17" ht="16.5" customHeight="1">
      <c r="A50" s="68" t="s">
        <v>82</v>
      </c>
      <c r="B50" s="69">
        <f>'[1]всего'!J26</f>
        <v>2138</v>
      </c>
      <c r="C50" s="69">
        <f>'[1]в пределах РФ'!J26</f>
        <v>0</v>
      </c>
      <c r="D50" s="69">
        <f>'[1]межд.'!J26</f>
        <v>2138</v>
      </c>
      <c r="E50" s="78">
        <f aca="true" t="shared" si="2" ref="E50:E58">B50-C50-D50</f>
        <v>0</v>
      </c>
      <c r="F50" s="78" t="e">
        <f>C50-#REF!-#REF!</f>
        <v>#REF!</v>
      </c>
      <c r="G50" s="78" t="e">
        <f>D50-#REF!-#REF!</f>
        <v>#REF!</v>
      </c>
      <c r="H50" s="78" t="e">
        <f>B50-#REF!-#REF!-#REF!-#REF!</f>
        <v>#REF!</v>
      </c>
      <c r="P50" s="55"/>
      <c r="Q50" s="55"/>
    </row>
    <row r="51" spans="1:17" ht="16.5" customHeight="1">
      <c r="A51" s="68" t="s">
        <v>83</v>
      </c>
      <c r="B51" s="69">
        <f>'[1]всего'!J27</f>
        <v>602</v>
      </c>
      <c r="C51" s="69">
        <f>'[1]в пределах РФ'!J27</f>
        <v>0</v>
      </c>
      <c r="D51" s="69">
        <f>'[1]межд.'!J27</f>
        <v>602</v>
      </c>
      <c r="E51" s="78">
        <f t="shared" si="2"/>
        <v>0</v>
      </c>
      <c r="F51" s="78" t="e">
        <f>C51-#REF!-#REF!</f>
        <v>#REF!</v>
      </c>
      <c r="G51" s="78" t="e">
        <f>D51-#REF!-#REF!</f>
        <v>#REF!</v>
      </c>
      <c r="H51" s="78" t="e">
        <f>B51-#REF!-#REF!-#REF!-#REF!</f>
        <v>#REF!</v>
      </c>
      <c r="P51" s="55"/>
      <c r="Q51" s="55"/>
    </row>
    <row r="52" spans="1:17" ht="16.5" customHeight="1">
      <c r="A52" s="68" t="s">
        <v>84</v>
      </c>
      <c r="B52" s="69">
        <f>'[1]всего'!J28</f>
        <v>816</v>
      </c>
      <c r="C52" s="69">
        <f>'[1]в пределах РФ'!J28</f>
        <v>0</v>
      </c>
      <c r="D52" s="69">
        <f>'[1]межд.'!J28</f>
        <v>816</v>
      </c>
      <c r="E52" s="78">
        <f t="shared" si="2"/>
        <v>0</v>
      </c>
      <c r="F52" s="78" t="e">
        <f>C52-#REF!-#REF!</f>
        <v>#REF!</v>
      </c>
      <c r="G52" s="78" t="e">
        <f>D52-#REF!-#REF!</f>
        <v>#REF!</v>
      </c>
      <c r="H52" s="78" t="e">
        <f>B52-#REF!-#REF!-#REF!-#REF!</f>
        <v>#REF!</v>
      </c>
      <c r="P52" s="55"/>
      <c r="Q52" s="55"/>
    </row>
    <row r="53" spans="1:17" ht="16.5" customHeight="1">
      <c r="A53" s="72" t="s">
        <v>85</v>
      </c>
      <c r="B53" s="73">
        <f>'[1]всего'!J29</f>
        <v>473</v>
      </c>
      <c r="C53" s="73">
        <f>'[1]в пределах РФ'!J29</f>
        <v>0</v>
      </c>
      <c r="D53" s="73">
        <f>'[1]межд.'!J29</f>
        <v>473</v>
      </c>
      <c r="E53" s="78">
        <f t="shared" si="2"/>
        <v>0</v>
      </c>
      <c r="F53" s="78" t="e">
        <f>C53-#REF!-#REF!</f>
        <v>#REF!</v>
      </c>
      <c r="G53" s="78" t="e">
        <f>D53-#REF!-#REF!</f>
        <v>#REF!</v>
      </c>
      <c r="H53" s="78" t="e">
        <f>B53-#REF!-#REF!-#REF!-#REF!</f>
        <v>#REF!</v>
      </c>
      <c r="P53" s="55"/>
      <c r="Q53" s="55"/>
    </row>
    <row r="54" spans="1:15" s="55" customFormat="1" ht="19.5" customHeight="1">
      <c r="A54" s="58" t="s">
        <v>87</v>
      </c>
      <c r="B54" s="59">
        <f>'[1]всего'!K7</f>
        <v>132491</v>
      </c>
      <c r="C54" s="59">
        <f>'[1]в пределах РФ'!K7</f>
        <v>-1</v>
      </c>
      <c r="D54" s="59">
        <f>'[1]межд.'!K7</f>
        <v>132492</v>
      </c>
      <c r="E54" s="78">
        <f t="shared" si="2"/>
        <v>0</v>
      </c>
      <c r="F54" s="78" t="e">
        <f>C54-#REF!-#REF!</f>
        <v>#REF!</v>
      </c>
      <c r="G54" s="78" t="e">
        <f>D54-#REF!-#REF!</f>
        <v>#REF!</v>
      </c>
      <c r="H54" s="78" t="e">
        <f>B54-#REF!-#REF!-#REF!-#REF!</f>
        <v>#REF!</v>
      </c>
      <c r="I54" s="78">
        <f>B54-B56-B57-B58</f>
        <v>0</v>
      </c>
      <c r="J54" s="78">
        <f>C54-C56-C57-C58</f>
        <v>0</v>
      </c>
      <c r="K54" s="78" t="e">
        <f>#REF!-#REF!-#REF!-#REF!</f>
        <v>#REF!</v>
      </c>
      <c r="L54" s="78" t="e">
        <f>#REF!-#REF!-#REF!-#REF!</f>
        <v>#REF!</v>
      </c>
      <c r="M54" s="78">
        <f>D54-D56-D57-D58</f>
        <v>0</v>
      </c>
      <c r="N54" s="78" t="e">
        <f>#REF!-#REF!-#REF!-#REF!</f>
        <v>#REF!</v>
      </c>
      <c r="O54" s="78" t="e">
        <f>#REF!-#REF!-#REF!-#REF!</f>
        <v>#REF!</v>
      </c>
    </row>
    <row r="55" spans="1:15" ht="15.75">
      <c r="A55" s="62" t="s">
        <v>64</v>
      </c>
      <c r="B55" s="63"/>
      <c r="C55" s="63"/>
      <c r="D55" s="63"/>
      <c r="E55" s="78">
        <f t="shared" si="2"/>
        <v>0</v>
      </c>
      <c r="F55" s="78" t="e">
        <f>C55-#REF!-#REF!</f>
        <v>#REF!</v>
      </c>
      <c r="G55" s="78" t="e">
        <f>D55-#REF!-#REF!</f>
        <v>#REF!</v>
      </c>
      <c r="H55" s="78" t="e">
        <f>B55-#REF!-#REF!-#REF!-#REF!</f>
        <v>#REF!</v>
      </c>
      <c r="I55" s="78">
        <f>B54-SUM(B60:B77)</f>
        <v>-10796</v>
      </c>
      <c r="J55" s="78">
        <f>C54-SUM(C60:C77)</f>
        <v>0</v>
      </c>
      <c r="K55" s="78" t="e">
        <f>#REF!-SUM(#REF!)</f>
        <v>#REF!</v>
      </c>
      <c r="L55" s="78" t="e">
        <f>#REF!-SUM(#REF!)</f>
        <v>#REF!</v>
      </c>
      <c r="M55" s="78">
        <f>D54-SUM(D60:D77)</f>
        <v>-10796</v>
      </c>
      <c r="N55" s="78" t="e">
        <f>#REF!-SUM(#REF!)</f>
        <v>#REF!</v>
      </c>
      <c r="O55" s="78" t="e">
        <f>#REF!-SUM(#REF!)</f>
        <v>#REF!</v>
      </c>
    </row>
    <row r="56" spans="1:17" ht="16.5" customHeight="1">
      <c r="A56" s="65" t="s">
        <v>65</v>
      </c>
      <c r="B56" s="66">
        <f>'[1]всего'!K9</f>
        <v>19652</v>
      </c>
      <c r="C56" s="66">
        <f>'[1]в пределах РФ'!K9</f>
        <v>0</v>
      </c>
      <c r="D56" s="66">
        <f>'[1]межд.'!K9</f>
        <v>19652</v>
      </c>
      <c r="E56" s="78">
        <f t="shared" si="2"/>
        <v>0</v>
      </c>
      <c r="F56" s="78" t="e">
        <f>C56-#REF!-#REF!</f>
        <v>#REF!</v>
      </c>
      <c r="G56" s="78" t="e">
        <f>D56-#REF!-#REF!</f>
        <v>#REF!</v>
      </c>
      <c r="H56" s="78" t="e">
        <f>B56-#REF!-#REF!-#REF!-#REF!</f>
        <v>#REF!</v>
      </c>
      <c r="P56" s="55"/>
      <c r="Q56" s="55"/>
    </row>
    <row r="57" spans="1:17" ht="16.5" customHeight="1">
      <c r="A57" s="68" t="s">
        <v>66</v>
      </c>
      <c r="B57" s="69">
        <f>'[1]всего'!K10</f>
        <v>88722</v>
      </c>
      <c r="C57" s="69">
        <f>'[1]в пределах РФ'!K10</f>
        <v>-1</v>
      </c>
      <c r="D57" s="69">
        <f>'[1]межд.'!K10</f>
        <v>88723</v>
      </c>
      <c r="E57" s="78">
        <f t="shared" si="2"/>
        <v>0</v>
      </c>
      <c r="F57" s="78" t="e">
        <f>C57-#REF!-#REF!</f>
        <v>#REF!</v>
      </c>
      <c r="G57" s="78" t="e">
        <f>D57-#REF!-#REF!</f>
        <v>#REF!</v>
      </c>
      <c r="H57" s="78" t="e">
        <f>B57-#REF!-#REF!-#REF!-#REF!</f>
        <v>#REF!</v>
      </c>
      <c r="P57" s="55"/>
      <c r="Q57" s="55"/>
    </row>
    <row r="58" spans="1:17" ht="16.5" customHeight="1">
      <c r="A58" s="68" t="s">
        <v>67</v>
      </c>
      <c r="B58" s="69">
        <f>'[1]всего'!K11</f>
        <v>24117</v>
      </c>
      <c r="C58" s="69">
        <f>'[1]в пределах РФ'!K11</f>
        <v>0</v>
      </c>
      <c r="D58" s="69">
        <f>'[1]межд.'!K11</f>
        <v>24117</v>
      </c>
      <c r="E58" s="78">
        <f t="shared" si="2"/>
        <v>0</v>
      </c>
      <c r="F58" s="78" t="e">
        <f>C58-#REF!-#REF!</f>
        <v>#REF!</v>
      </c>
      <c r="G58" s="78" t="e">
        <f>D58-#REF!-#REF!</f>
        <v>#REF!</v>
      </c>
      <c r="H58" s="78" t="e">
        <f>B58-#REF!-#REF!-#REF!-#REF!</f>
        <v>#REF!</v>
      </c>
      <c r="P58" s="55"/>
      <c r="Q58" s="55"/>
    </row>
    <row r="59" spans="1:8" ht="15" customHeight="1">
      <c r="A59" s="71" t="s">
        <v>68</v>
      </c>
      <c r="B59" s="63" t="s">
        <v>88</v>
      </c>
      <c r="C59" s="63"/>
      <c r="D59" s="63"/>
      <c r="E59" s="78"/>
      <c r="F59" s="78"/>
      <c r="G59" s="78"/>
      <c r="H59" s="78"/>
    </row>
    <row r="60" spans="1:17" ht="16.5" customHeight="1">
      <c r="A60" s="65" t="s">
        <v>69</v>
      </c>
      <c r="B60" s="66">
        <f>'[1]всего'!K13</f>
        <v>5958</v>
      </c>
      <c r="C60" s="66">
        <f>'[1]в пределах РФ'!K13</f>
        <v>0</v>
      </c>
      <c r="D60" s="66">
        <f>'[1]межд.'!K13</f>
        <v>5958</v>
      </c>
      <c r="E60" s="78">
        <f aca="true" t="shared" si="3" ref="E60:E72">B60-C60-D60</f>
        <v>0</v>
      </c>
      <c r="F60" s="78" t="e">
        <f>C60-#REF!-#REF!</f>
        <v>#REF!</v>
      </c>
      <c r="G60" s="78" t="e">
        <f>D60-#REF!-#REF!</f>
        <v>#REF!</v>
      </c>
      <c r="H60" s="78" t="e">
        <f>B60-#REF!-#REF!-#REF!-#REF!</f>
        <v>#REF!</v>
      </c>
      <c r="P60" s="55"/>
      <c r="Q60" s="55"/>
    </row>
    <row r="61" spans="1:17" ht="16.5" customHeight="1">
      <c r="A61" s="68" t="s">
        <v>70</v>
      </c>
      <c r="B61" s="69">
        <f>'[1]всего'!K14</f>
        <v>7050</v>
      </c>
      <c r="C61" s="69">
        <f>'[1]в пределах РФ'!K14</f>
        <v>0</v>
      </c>
      <c r="D61" s="69">
        <f>'[1]межд.'!K14</f>
        <v>7050</v>
      </c>
      <c r="E61" s="78">
        <f t="shared" si="3"/>
        <v>0</v>
      </c>
      <c r="F61" s="78" t="e">
        <f>C61-#REF!-#REF!</f>
        <v>#REF!</v>
      </c>
      <c r="G61" s="78" t="e">
        <f>D61-#REF!-#REF!</f>
        <v>#REF!</v>
      </c>
      <c r="H61" s="78" t="e">
        <f>B61-#REF!-#REF!-#REF!-#REF!</f>
        <v>#REF!</v>
      </c>
      <c r="P61" s="55"/>
      <c r="Q61" s="55"/>
    </row>
    <row r="62" spans="1:17" ht="16.5" customHeight="1">
      <c r="A62" s="68" t="s">
        <v>71</v>
      </c>
      <c r="B62" s="69">
        <f>'[1]всего'!K15</f>
        <v>5621</v>
      </c>
      <c r="C62" s="69">
        <f>'[1]в пределах РФ'!K15</f>
        <v>0</v>
      </c>
      <c r="D62" s="69">
        <f>'[1]межд.'!K15</f>
        <v>5621</v>
      </c>
      <c r="E62" s="78">
        <f t="shared" si="3"/>
        <v>0</v>
      </c>
      <c r="F62" s="78" t="e">
        <f>C62-#REF!-#REF!</f>
        <v>#REF!</v>
      </c>
      <c r="G62" s="78" t="e">
        <f>D62-#REF!-#REF!</f>
        <v>#REF!</v>
      </c>
      <c r="H62" s="78" t="e">
        <f>B62-#REF!-#REF!-#REF!-#REF!</f>
        <v>#REF!</v>
      </c>
      <c r="P62" s="55"/>
      <c r="Q62" s="55"/>
    </row>
    <row r="63" spans="1:17" ht="16.5" customHeight="1">
      <c r="A63" s="68" t="s">
        <v>72</v>
      </c>
      <c r="B63" s="69">
        <f>'[1]всего'!K16</f>
        <v>8433</v>
      </c>
      <c r="C63" s="69">
        <f>'[1]в пределах РФ'!K16</f>
        <v>-1</v>
      </c>
      <c r="D63" s="69">
        <f>'[1]межд.'!K16</f>
        <v>8434</v>
      </c>
      <c r="E63" s="78">
        <f t="shared" si="3"/>
        <v>0</v>
      </c>
      <c r="F63" s="78" t="e">
        <f>C63-#REF!-#REF!</f>
        <v>#REF!</v>
      </c>
      <c r="G63" s="78" t="e">
        <f>D63-#REF!-#REF!</f>
        <v>#REF!</v>
      </c>
      <c r="H63" s="78" t="e">
        <f>B63-#REF!-#REF!-#REF!-#REF!</f>
        <v>#REF!</v>
      </c>
      <c r="P63" s="55"/>
      <c r="Q63" s="55"/>
    </row>
    <row r="64" spans="1:19" ht="16.5" customHeight="1">
      <c r="A64" s="68" t="s">
        <v>73</v>
      </c>
      <c r="B64" s="69">
        <f>'[1]всего'!K17</f>
        <v>12584</v>
      </c>
      <c r="C64" s="69">
        <f>'[1]в пределах РФ'!K17</f>
        <v>-1</v>
      </c>
      <c r="D64" s="69">
        <f>'[1]межд.'!K17</f>
        <v>12585</v>
      </c>
      <c r="E64" s="78">
        <f t="shared" si="3"/>
        <v>0</v>
      </c>
      <c r="F64" s="78" t="e">
        <f>C64-#REF!-#REF!</f>
        <v>#REF!</v>
      </c>
      <c r="G64" s="78" t="e">
        <f>D64-#REF!-#REF!</f>
        <v>#REF!</v>
      </c>
      <c r="H64" s="78" t="e">
        <f>B64-#REF!-#REF!-#REF!-#REF!</f>
        <v>#REF!</v>
      </c>
      <c r="P64" s="55"/>
      <c r="Q64" s="55"/>
      <c r="S64" s="57"/>
    </row>
    <row r="65" spans="1:17" ht="16.5" customHeight="1">
      <c r="A65" s="68" t="s">
        <v>74</v>
      </c>
      <c r="B65" s="69">
        <f>'[1]всего'!K18</f>
        <v>16770</v>
      </c>
      <c r="C65" s="69">
        <f>'[1]в пределах РФ'!K18</f>
        <v>0</v>
      </c>
      <c r="D65" s="69">
        <f>'[1]межд.'!K18</f>
        <v>16770</v>
      </c>
      <c r="E65" s="78">
        <f t="shared" si="3"/>
        <v>0</v>
      </c>
      <c r="F65" s="78" t="e">
        <f>C65-#REF!-#REF!</f>
        <v>#REF!</v>
      </c>
      <c r="G65" s="78" t="e">
        <f>D65-#REF!-#REF!</f>
        <v>#REF!</v>
      </c>
      <c r="H65" s="78" t="e">
        <f>B65-#REF!-#REF!-#REF!-#REF!</f>
        <v>#REF!</v>
      </c>
      <c r="P65" s="55"/>
      <c r="Q65" s="55"/>
    </row>
    <row r="66" spans="1:17" ht="16.5" customHeight="1">
      <c r="A66" s="68" t="s">
        <v>75</v>
      </c>
      <c r="B66" s="69">
        <f>'[1]всего'!K19</f>
        <v>15733</v>
      </c>
      <c r="C66" s="69">
        <f>'[1]в пределах РФ'!K19</f>
        <v>1</v>
      </c>
      <c r="D66" s="69">
        <f>'[1]межд.'!K19</f>
        <v>15732</v>
      </c>
      <c r="E66" s="78">
        <f t="shared" si="3"/>
        <v>0</v>
      </c>
      <c r="F66" s="78" t="e">
        <f>C66-#REF!-#REF!</f>
        <v>#REF!</v>
      </c>
      <c r="G66" s="78" t="e">
        <f>D66-#REF!-#REF!</f>
        <v>#REF!</v>
      </c>
      <c r="H66" s="78" t="e">
        <f>B66-#REF!-#REF!-#REF!-#REF!</f>
        <v>#REF!</v>
      </c>
      <c r="P66" s="55"/>
      <c r="Q66" s="55"/>
    </row>
    <row r="67" spans="1:17" ht="16.5" customHeight="1">
      <c r="A67" s="68" t="s">
        <v>76</v>
      </c>
      <c r="B67" s="69">
        <f>'[1]всего'!K20</f>
        <v>12207</v>
      </c>
      <c r="C67" s="69">
        <f>'[1]в пределах РФ'!K20</f>
        <v>0</v>
      </c>
      <c r="D67" s="69">
        <f>'[1]межд.'!K20</f>
        <v>12207</v>
      </c>
      <c r="E67" s="78">
        <f t="shared" si="3"/>
        <v>0</v>
      </c>
      <c r="F67" s="78" t="e">
        <f>C67-#REF!-#REF!</f>
        <v>#REF!</v>
      </c>
      <c r="G67" s="78" t="e">
        <f>D67-#REF!-#REF!</f>
        <v>#REF!</v>
      </c>
      <c r="H67" s="78" t="e">
        <f>B67-#REF!-#REF!-#REF!-#REF!</f>
        <v>#REF!</v>
      </c>
      <c r="P67" s="55"/>
      <c r="Q67" s="55"/>
    </row>
    <row r="68" spans="1:17" ht="16.5" customHeight="1">
      <c r="A68" s="68" t="s">
        <v>77</v>
      </c>
      <c r="B68" s="69">
        <f>'[1]всего'!K21</f>
        <v>8945</v>
      </c>
      <c r="C68" s="69">
        <f>'[1]в пределах РФ'!K21</f>
        <v>0</v>
      </c>
      <c r="D68" s="69">
        <f>'[1]межд.'!K21</f>
        <v>8945</v>
      </c>
      <c r="E68" s="78">
        <f t="shared" si="3"/>
        <v>0</v>
      </c>
      <c r="F68" s="78" t="e">
        <f>C68-#REF!-#REF!</f>
        <v>#REF!</v>
      </c>
      <c r="G68" s="78" t="e">
        <f>D68-#REF!-#REF!</f>
        <v>#REF!</v>
      </c>
      <c r="H68" s="78" t="e">
        <f>B68-#REF!-#REF!-#REF!-#REF!</f>
        <v>#REF!</v>
      </c>
      <c r="P68" s="55"/>
      <c r="Q68" s="55"/>
    </row>
    <row r="69" spans="1:17" ht="16.5" customHeight="1">
      <c r="A69" s="68" t="s">
        <v>78</v>
      </c>
      <c r="B69" s="69">
        <f>'[1]всего'!K22</f>
        <v>7336</v>
      </c>
      <c r="C69" s="69">
        <f>'[1]в пределах РФ'!K22</f>
        <v>0</v>
      </c>
      <c r="D69" s="69">
        <f>'[1]межд.'!K22</f>
        <v>7336</v>
      </c>
      <c r="E69" s="78">
        <f t="shared" si="3"/>
        <v>0</v>
      </c>
      <c r="F69" s="78" t="e">
        <f>C69-#REF!-#REF!</f>
        <v>#REF!</v>
      </c>
      <c r="G69" s="78" t="e">
        <f>D69-#REF!-#REF!</f>
        <v>#REF!</v>
      </c>
      <c r="H69" s="78" t="e">
        <f>B69-#REF!-#REF!-#REF!-#REF!</f>
        <v>#REF!</v>
      </c>
      <c r="P69" s="55"/>
      <c r="Q69" s="55"/>
    </row>
    <row r="70" spans="1:17" ht="16.5" customHeight="1">
      <c r="A70" s="68" t="s">
        <v>79</v>
      </c>
      <c r="B70" s="69">
        <f>'[1]всего'!K23</f>
        <v>7737</v>
      </c>
      <c r="C70" s="69">
        <f>'[1]в пределах РФ'!K23</f>
        <v>0</v>
      </c>
      <c r="D70" s="69">
        <f>'[1]межд.'!K23</f>
        <v>7737</v>
      </c>
      <c r="E70" s="78">
        <f t="shared" si="3"/>
        <v>0</v>
      </c>
      <c r="F70" s="78" t="e">
        <f>C70-#REF!-#REF!</f>
        <v>#REF!</v>
      </c>
      <c r="G70" s="78" t="e">
        <f>D70-#REF!-#REF!</f>
        <v>#REF!</v>
      </c>
      <c r="H70" s="78" t="e">
        <f>B70-#REF!-#REF!-#REF!-#REF!</f>
        <v>#REF!</v>
      </c>
      <c r="P70" s="55"/>
      <c r="Q70" s="55"/>
    </row>
    <row r="71" spans="1:17" ht="16.5" customHeight="1">
      <c r="A71" s="68" t="s">
        <v>80</v>
      </c>
      <c r="B71" s="69">
        <f>'[1]всего'!K24</f>
        <v>7600</v>
      </c>
      <c r="C71" s="69">
        <f>'[1]в пределах РФ'!K24</f>
        <v>0</v>
      </c>
      <c r="D71" s="69">
        <f>'[1]межд.'!K24</f>
        <v>7600</v>
      </c>
      <c r="E71" s="78">
        <f t="shared" si="3"/>
        <v>0</v>
      </c>
      <c r="F71" s="78" t="e">
        <f>C71-#REF!-#REF!</f>
        <v>#REF!</v>
      </c>
      <c r="G71" s="78" t="e">
        <f>D71-#REF!-#REF!</f>
        <v>#REF!</v>
      </c>
      <c r="H71" s="78" t="e">
        <f>B71-#REF!-#REF!-#REF!-#REF!</f>
        <v>#REF!</v>
      </c>
      <c r="P71" s="55"/>
      <c r="Q71" s="55"/>
    </row>
    <row r="72" spans="1:17" ht="16.5" customHeight="1">
      <c r="A72" s="68" t="s">
        <v>81</v>
      </c>
      <c r="B72" s="69">
        <f>'[1]всего'!K25</f>
        <v>5721</v>
      </c>
      <c r="C72" s="69">
        <f>'[1]в пределах РФ'!K25</f>
        <v>0</v>
      </c>
      <c r="D72" s="69">
        <f>'[1]межд.'!K25</f>
        <v>5721</v>
      </c>
      <c r="E72" s="78">
        <f t="shared" si="3"/>
        <v>0</v>
      </c>
      <c r="F72" s="78" t="e">
        <f>C72-#REF!-#REF!</f>
        <v>#REF!</v>
      </c>
      <c r="G72" s="78" t="e">
        <f>D72-#REF!-#REF!</f>
        <v>#REF!</v>
      </c>
      <c r="H72" s="78" t="e">
        <f>B72-#REF!-#REF!-#REF!-#REF!</f>
        <v>#REF!</v>
      </c>
      <c r="P72" s="55"/>
      <c r="Q72" s="55"/>
    </row>
    <row r="73" spans="1:17" ht="16.5" customHeight="1">
      <c r="A73" s="68" t="s">
        <v>16</v>
      </c>
      <c r="B73" s="69">
        <f>SUM(B74:B77)</f>
        <v>10796</v>
      </c>
      <c r="C73" s="69">
        <f>SUM(C74:C77)</f>
        <v>0</v>
      </c>
      <c r="D73" s="69">
        <f>SUM(D74:D77)</f>
        <v>10796</v>
      </c>
      <c r="E73" s="78"/>
      <c r="F73" s="78"/>
      <c r="G73" s="78"/>
      <c r="H73" s="78"/>
      <c r="P73" s="55"/>
      <c r="Q73" s="55"/>
    </row>
    <row r="74" spans="1:17" ht="16.5" customHeight="1">
      <c r="A74" s="68" t="s">
        <v>82</v>
      </c>
      <c r="B74" s="69">
        <f>'[1]всего'!K26</f>
        <v>4382</v>
      </c>
      <c r="C74" s="69">
        <f>'[1]в пределах РФ'!K26</f>
        <v>0</v>
      </c>
      <c r="D74" s="69">
        <f>'[1]межд.'!K26</f>
        <v>4382</v>
      </c>
      <c r="E74" s="78">
        <f>B74-C74-D74</f>
        <v>0</v>
      </c>
      <c r="F74" s="78" t="e">
        <f>C74-#REF!-#REF!</f>
        <v>#REF!</v>
      </c>
      <c r="G74" s="78" t="e">
        <f>D74-#REF!-#REF!</f>
        <v>#REF!</v>
      </c>
      <c r="H74" s="78" t="e">
        <f>B74-#REF!-#REF!-#REF!-#REF!</f>
        <v>#REF!</v>
      </c>
      <c r="P74" s="55"/>
      <c r="Q74" s="55"/>
    </row>
    <row r="75" spans="1:17" ht="16.5" customHeight="1">
      <c r="A75" s="68" t="s">
        <v>83</v>
      </c>
      <c r="B75" s="69">
        <f>'[1]всего'!K27</f>
        <v>1854</v>
      </c>
      <c r="C75" s="69">
        <f>'[1]в пределах РФ'!K27</f>
        <v>0</v>
      </c>
      <c r="D75" s="69">
        <f>'[1]межд.'!K27</f>
        <v>1854</v>
      </c>
      <c r="E75" s="78">
        <f>B75-C75-D75</f>
        <v>0</v>
      </c>
      <c r="F75" s="78" t="e">
        <f>C75-#REF!-#REF!</f>
        <v>#REF!</v>
      </c>
      <c r="G75" s="78" t="e">
        <f>D75-#REF!-#REF!</f>
        <v>#REF!</v>
      </c>
      <c r="H75" s="78" t="e">
        <f>B75-#REF!-#REF!-#REF!-#REF!</f>
        <v>#REF!</v>
      </c>
      <c r="P75" s="55"/>
      <c r="Q75" s="55"/>
    </row>
    <row r="76" spans="1:17" ht="16.5" customHeight="1">
      <c r="A76" s="68" t="s">
        <v>84</v>
      </c>
      <c r="B76" s="69">
        <f>'[1]всего'!K28</f>
        <v>2861</v>
      </c>
      <c r="C76" s="69">
        <f>'[1]в пределах РФ'!K28</f>
        <v>0</v>
      </c>
      <c r="D76" s="69">
        <f>'[1]межд.'!K28</f>
        <v>2861</v>
      </c>
      <c r="E76" s="78">
        <f>B76-C76-D76</f>
        <v>0</v>
      </c>
      <c r="F76" s="78" t="e">
        <f>C76-#REF!-#REF!</f>
        <v>#REF!</v>
      </c>
      <c r="G76" s="78" t="e">
        <f>D76-#REF!-#REF!</f>
        <v>#REF!</v>
      </c>
      <c r="H76" s="78" t="e">
        <f>B76-#REF!-#REF!-#REF!-#REF!</f>
        <v>#REF!</v>
      </c>
      <c r="P76" s="55"/>
      <c r="Q76" s="55"/>
    </row>
    <row r="77" spans="1:17" ht="16.5" customHeight="1">
      <c r="A77" s="72" t="s">
        <v>85</v>
      </c>
      <c r="B77" s="73">
        <f>'[1]всего'!K29</f>
        <v>1699</v>
      </c>
      <c r="C77" s="73">
        <f>'[1]в пределах РФ'!K29</f>
        <v>0</v>
      </c>
      <c r="D77" s="73">
        <f>'[1]межд.'!K29</f>
        <v>1699</v>
      </c>
      <c r="E77" s="78">
        <f>B77-C77-D77</f>
        <v>0</v>
      </c>
      <c r="F77" s="78" t="e">
        <f>C77-#REF!-#REF!</f>
        <v>#REF!</v>
      </c>
      <c r="G77" s="78" t="e">
        <f>D77-#REF!-#REF!</f>
        <v>#REF!</v>
      </c>
      <c r="H77" s="78" t="e">
        <f>B77-#REF!-#REF!-#REF!-#REF!</f>
        <v>#REF!</v>
      </c>
      <c r="P77" s="55"/>
      <c r="Q77" s="55"/>
    </row>
    <row r="80" spans="2:4" ht="15.75">
      <c r="B80" s="79">
        <f aca="true" t="shared" si="4" ref="B80:D84">B6-B30-B54</f>
        <v>0</v>
      </c>
      <c r="C80" s="79">
        <f t="shared" si="4"/>
        <v>0</v>
      </c>
      <c r="D80" s="79">
        <f t="shared" si="4"/>
        <v>0</v>
      </c>
    </row>
    <row r="81" spans="2:4" ht="15.75">
      <c r="B81" s="79">
        <f t="shared" si="4"/>
        <v>0</v>
      </c>
      <c r="C81" s="79">
        <f t="shared" si="4"/>
        <v>0</v>
      </c>
      <c r="D81" s="79">
        <f t="shared" si="4"/>
        <v>0</v>
      </c>
    </row>
    <row r="82" spans="2:4" ht="15.75">
      <c r="B82" s="79">
        <f t="shared" si="4"/>
        <v>0</v>
      </c>
      <c r="C82" s="79">
        <f t="shared" si="4"/>
        <v>0</v>
      </c>
      <c r="D82" s="79">
        <f t="shared" si="4"/>
        <v>0</v>
      </c>
    </row>
    <row r="83" spans="2:4" ht="15.75">
      <c r="B83" s="79">
        <f t="shared" si="4"/>
        <v>0</v>
      </c>
      <c r="C83" s="79">
        <f t="shared" si="4"/>
        <v>0</v>
      </c>
      <c r="D83" s="79">
        <f t="shared" si="4"/>
        <v>0</v>
      </c>
    </row>
    <row r="84" spans="2:4" ht="15.75">
      <c r="B84" s="79">
        <f t="shared" si="4"/>
        <v>0</v>
      </c>
      <c r="C84" s="79">
        <f t="shared" si="4"/>
        <v>0</v>
      </c>
      <c r="D84" s="79">
        <f t="shared" si="4"/>
        <v>0</v>
      </c>
    </row>
    <row r="85" spans="2:4" ht="15.75">
      <c r="B85" s="79"/>
      <c r="C85" s="79"/>
      <c r="D85" s="79"/>
    </row>
    <row r="86" spans="2:4" ht="15.75">
      <c r="B86" s="79">
        <f aca="true" t="shared" si="5" ref="B86:D98">B12-B36-B60</f>
        <v>0</v>
      </c>
      <c r="C86" s="79">
        <f t="shared" si="5"/>
        <v>0</v>
      </c>
      <c r="D86" s="79">
        <f t="shared" si="5"/>
        <v>0</v>
      </c>
    </row>
    <row r="87" spans="2:4" ht="15.75">
      <c r="B87" s="79">
        <f t="shared" si="5"/>
        <v>0</v>
      </c>
      <c r="C87" s="79">
        <f t="shared" si="5"/>
        <v>0</v>
      </c>
      <c r="D87" s="79">
        <f t="shared" si="5"/>
        <v>0</v>
      </c>
    </row>
    <row r="88" spans="2:4" ht="15.75">
      <c r="B88" s="79">
        <f t="shared" si="5"/>
        <v>0</v>
      </c>
      <c r="C88" s="79">
        <f t="shared" si="5"/>
        <v>0</v>
      </c>
      <c r="D88" s="79">
        <f t="shared" si="5"/>
        <v>0</v>
      </c>
    </row>
    <row r="89" spans="2:4" ht="15.75">
      <c r="B89" s="79">
        <f t="shared" si="5"/>
        <v>0</v>
      </c>
      <c r="C89" s="79">
        <f t="shared" si="5"/>
        <v>0</v>
      </c>
      <c r="D89" s="79">
        <f t="shared" si="5"/>
        <v>0</v>
      </c>
    </row>
    <row r="90" spans="2:4" ht="15.75">
      <c r="B90" s="79">
        <f t="shared" si="5"/>
        <v>0</v>
      </c>
      <c r="C90" s="79">
        <f t="shared" si="5"/>
        <v>0</v>
      </c>
      <c r="D90" s="79">
        <f t="shared" si="5"/>
        <v>0</v>
      </c>
    </row>
    <row r="91" spans="2:4" ht="15.75">
      <c r="B91" s="79">
        <f t="shared" si="5"/>
        <v>0</v>
      </c>
      <c r="C91" s="79">
        <f t="shared" si="5"/>
        <v>0</v>
      </c>
      <c r="D91" s="79">
        <f t="shared" si="5"/>
        <v>0</v>
      </c>
    </row>
    <row r="92" spans="2:4" ht="15.75">
      <c r="B92" s="79">
        <f t="shared" si="5"/>
        <v>0</v>
      </c>
      <c r="C92" s="79">
        <f t="shared" si="5"/>
        <v>0</v>
      </c>
      <c r="D92" s="79">
        <f t="shared" si="5"/>
        <v>0</v>
      </c>
    </row>
    <row r="93" spans="2:4" ht="15.75">
      <c r="B93" s="79">
        <f t="shared" si="5"/>
        <v>0</v>
      </c>
      <c r="C93" s="79">
        <f t="shared" si="5"/>
        <v>0</v>
      </c>
      <c r="D93" s="79">
        <f t="shared" si="5"/>
        <v>0</v>
      </c>
    </row>
    <row r="94" spans="2:4" ht="15.75">
      <c r="B94" s="79">
        <f t="shared" si="5"/>
        <v>0</v>
      </c>
      <c r="C94" s="79">
        <f t="shared" si="5"/>
        <v>0</v>
      </c>
      <c r="D94" s="79">
        <f t="shared" si="5"/>
        <v>0</v>
      </c>
    </row>
    <row r="95" spans="2:4" ht="15.75">
      <c r="B95" s="79">
        <f t="shared" si="5"/>
        <v>0</v>
      </c>
      <c r="C95" s="79">
        <f t="shared" si="5"/>
        <v>0</v>
      </c>
      <c r="D95" s="79">
        <f t="shared" si="5"/>
        <v>0</v>
      </c>
    </row>
    <row r="96" spans="2:4" ht="15.75">
      <c r="B96" s="79">
        <f t="shared" si="5"/>
        <v>0</v>
      </c>
      <c r="C96" s="79">
        <f t="shared" si="5"/>
        <v>0</v>
      </c>
      <c r="D96" s="79">
        <f t="shared" si="5"/>
        <v>0</v>
      </c>
    </row>
    <row r="97" spans="2:4" ht="15.75">
      <c r="B97" s="79">
        <f t="shared" si="5"/>
        <v>0</v>
      </c>
      <c r="C97" s="79">
        <f t="shared" si="5"/>
        <v>0</v>
      </c>
      <c r="D97" s="79">
        <f t="shared" si="5"/>
        <v>0</v>
      </c>
    </row>
    <row r="98" spans="2:4" ht="15.75">
      <c r="B98" s="79">
        <f t="shared" si="5"/>
        <v>0</v>
      </c>
      <c r="C98" s="79">
        <f t="shared" si="5"/>
        <v>0</v>
      </c>
      <c r="D98" s="79">
        <f t="shared" si="5"/>
        <v>0</v>
      </c>
    </row>
    <row r="99" spans="2:4" ht="15.75">
      <c r="B99" s="79">
        <f aca="true" t="shared" si="6" ref="B99:D102">B26-B50-B74</f>
        <v>0</v>
      </c>
      <c r="C99" s="79">
        <f t="shared" si="6"/>
        <v>0</v>
      </c>
      <c r="D99" s="79">
        <f t="shared" si="6"/>
        <v>0</v>
      </c>
    </row>
    <row r="100" spans="2:4" ht="15.75">
      <c r="B100" s="79">
        <f t="shared" si="6"/>
        <v>0</v>
      </c>
      <c r="C100" s="79">
        <f t="shared" si="6"/>
        <v>0</v>
      </c>
      <c r="D100" s="79">
        <f t="shared" si="6"/>
        <v>0</v>
      </c>
    </row>
    <row r="101" spans="2:4" ht="15.75">
      <c r="B101" s="79">
        <f t="shared" si="6"/>
        <v>0</v>
      </c>
      <c r="C101" s="79">
        <f t="shared" si="6"/>
        <v>0</v>
      </c>
      <c r="D101" s="79">
        <f t="shared" si="6"/>
        <v>0</v>
      </c>
    </row>
    <row r="102" spans="2:4" ht="15.75">
      <c r="B102" s="79">
        <f>B29-B53-B77</f>
        <v>0</v>
      </c>
      <c r="C102" s="79">
        <f t="shared" si="6"/>
        <v>0</v>
      </c>
      <c r="D102" s="79">
        <f t="shared" si="6"/>
        <v>0</v>
      </c>
    </row>
  </sheetData>
  <sheetProtection/>
  <mergeCells count="6">
    <mergeCell ref="A1:D1"/>
    <mergeCell ref="A3:A5"/>
    <mergeCell ref="B3:B5"/>
    <mergeCell ref="C3:D3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="110" zoomScaleNormal="110" zoomScalePageLayoutView="0" workbookViewId="0" topLeftCell="A4">
      <selection activeCell="E27" sqref="E27:E29"/>
    </sheetView>
  </sheetViews>
  <sheetFormatPr defaultColWidth="9.59765625" defaultRowHeight="9.75"/>
  <cols>
    <col min="1" max="1" width="5.3984375" style="80" customWidth="1"/>
    <col min="2" max="2" width="37" style="80" customWidth="1"/>
    <col min="3" max="5" width="14.19921875" style="80" customWidth="1"/>
    <col min="6" max="16384" width="9.59765625" style="80" customWidth="1"/>
  </cols>
  <sheetData>
    <row r="1" spans="1:5" ht="36" customHeight="1">
      <c r="A1" s="118" t="s">
        <v>89</v>
      </c>
      <c r="B1" s="118"/>
      <c r="C1" s="118"/>
      <c r="D1" s="118"/>
      <c r="E1" s="118"/>
    </row>
    <row r="2" spans="1:5" ht="12.75">
      <c r="A2" s="119" t="s">
        <v>90</v>
      </c>
      <c r="B2" s="119"/>
      <c r="C2" s="120"/>
      <c r="D2" s="120"/>
      <c r="E2" s="120"/>
    </row>
    <row r="3" spans="1:5" ht="12.75">
      <c r="A3" s="121" t="s">
        <v>91</v>
      </c>
      <c r="B3" s="121"/>
      <c r="C3" s="121"/>
      <c r="D3" s="121"/>
      <c r="E3" s="121"/>
    </row>
    <row r="4" spans="1:5" s="81" customFormat="1" ht="10.5" customHeight="1">
      <c r="A4" s="122" t="s">
        <v>92</v>
      </c>
      <c r="B4" s="124" t="s">
        <v>93</v>
      </c>
      <c r="C4" s="126" t="s">
        <v>94</v>
      </c>
      <c r="D4" s="127"/>
      <c r="E4" s="128"/>
    </row>
    <row r="5" spans="1:5" s="81" customFormat="1" ht="22.5">
      <c r="A5" s="123"/>
      <c r="B5" s="125"/>
      <c r="C5" s="82" t="s">
        <v>38</v>
      </c>
      <c r="D5" s="82" t="s">
        <v>8</v>
      </c>
      <c r="E5" s="82" t="s">
        <v>28</v>
      </c>
    </row>
    <row r="6" spans="1:5" s="54" customFormat="1" ht="11.25" customHeight="1">
      <c r="A6" s="83" t="s">
        <v>95</v>
      </c>
      <c r="B6" s="84" t="s">
        <v>96</v>
      </c>
      <c r="C6" s="83">
        <v>7</v>
      </c>
      <c r="D6" s="83">
        <v>8</v>
      </c>
      <c r="E6" s="83">
        <v>9</v>
      </c>
    </row>
    <row r="7" spans="1:5" s="88" customFormat="1" ht="25.5">
      <c r="A7" s="85">
        <v>1</v>
      </c>
      <c r="B7" s="86" t="s">
        <v>97</v>
      </c>
      <c r="C7" s="87">
        <v>292919</v>
      </c>
      <c r="D7" s="87">
        <v>89956</v>
      </c>
      <c r="E7" s="87">
        <v>202963</v>
      </c>
    </row>
    <row r="8" spans="1:5" ht="12.75">
      <c r="A8" s="89">
        <v>7</v>
      </c>
      <c r="B8" s="90" t="s">
        <v>44</v>
      </c>
      <c r="C8" s="91">
        <v>25953</v>
      </c>
      <c r="D8" s="91">
        <v>13175</v>
      </c>
      <c r="E8" s="91">
        <v>12778</v>
      </c>
    </row>
    <row r="9" spans="1:5" ht="12.75">
      <c r="A9" s="89">
        <v>13</v>
      </c>
      <c r="B9" s="92" t="s">
        <v>45</v>
      </c>
      <c r="C9" s="91">
        <v>27332</v>
      </c>
      <c r="D9" s="91">
        <v>13958</v>
      </c>
      <c r="E9" s="91">
        <v>13374</v>
      </c>
    </row>
    <row r="10" spans="1:5" ht="12.75">
      <c r="A10" s="89">
        <v>19</v>
      </c>
      <c r="B10" s="92" t="s">
        <v>46</v>
      </c>
      <c r="C10" s="91">
        <v>14495</v>
      </c>
      <c r="D10" s="91">
        <v>7528</v>
      </c>
      <c r="E10" s="91">
        <v>6967</v>
      </c>
    </row>
    <row r="11" spans="1:5" ht="12.75">
      <c r="A11" s="89" t="e">
        <f>#REF!+1</f>
        <v>#REF!</v>
      </c>
      <c r="B11" s="90" t="s">
        <v>47</v>
      </c>
      <c r="C11" s="91">
        <v>68713</v>
      </c>
      <c r="D11" s="91">
        <v>30656</v>
      </c>
      <c r="E11" s="91">
        <v>38057</v>
      </c>
    </row>
    <row r="12" spans="1:5" ht="12.75">
      <c r="A12" s="93" t="e">
        <f>#REF!+1</f>
        <v>#REF!</v>
      </c>
      <c r="B12" s="94" t="s">
        <v>11</v>
      </c>
      <c r="C12" s="91">
        <v>4053</v>
      </c>
      <c r="D12" s="91">
        <v>-7209</v>
      </c>
      <c r="E12" s="87">
        <v>11262</v>
      </c>
    </row>
    <row r="13" spans="1:5" ht="12.75">
      <c r="A13" s="89" t="e">
        <f>#REF!+1</f>
        <v>#REF!</v>
      </c>
      <c r="B13" s="90" t="s">
        <v>12</v>
      </c>
      <c r="C13" s="91">
        <v>58839</v>
      </c>
      <c r="D13" s="91">
        <v>17306</v>
      </c>
      <c r="E13" s="91">
        <v>41533</v>
      </c>
    </row>
    <row r="14" spans="1:5" ht="12.75">
      <c r="A14" s="89" t="e">
        <f>#REF!+1</f>
        <v>#REF!</v>
      </c>
      <c r="B14" s="90" t="s">
        <v>48</v>
      </c>
      <c r="C14" s="91">
        <v>39235</v>
      </c>
      <c r="D14" s="91">
        <v>12603</v>
      </c>
      <c r="E14" s="91">
        <v>26632</v>
      </c>
    </row>
    <row r="15" spans="1:5" ht="12.75">
      <c r="A15" s="89" t="e">
        <f>#REF!+1</f>
        <v>#REF!</v>
      </c>
      <c r="B15" s="90" t="s">
        <v>49</v>
      </c>
      <c r="C15" s="91">
        <v>18668</v>
      </c>
      <c r="D15" s="91">
        <v>5517</v>
      </c>
      <c r="E15" s="91">
        <v>13151</v>
      </c>
    </row>
    <row r="16" spans="1:5" ht="12.75">
      <c r="A16" s="89" t="e">
        <f>#REF!+1</f>
        <v>#REF!</v>
      </c>
      <c r="B16" s="90" t="s">
        <v>50</v>
      </c>
      <c r="C16" s="91">
        <v>6720</v>
      </c>
      <c r="D16" s="91">
        <v>327</v>
      </c>
      <c r="E16" s="91">
        <v>6393</v>
      </c>
    </row>
    <row r="17" spans="1:5" ht="12.75">
      <c r="A17" s="93" t="e">
        <f>#REF!+1</f>
        <v>#REF!</v>
      </c>
      <c r="B17" s="94" t="s">
        <v>51</v>
      </c>
      <c r="C17" s="91">
        <v>2375</v>
      </c>
      <c r="D17" s="91">
        <v>-2044</v>
      </c>
      <c r="E17" s="87">
        <v>4419</v>
      </c>
    </row>
    <row r="18" spans="1:5" ht="12.75">
      <c r="A18" s="89" t="e">
        <f>#REF!+1</f>
        <v>#REF!</v>
      </c>
      <c r="B18" s="90" t="s">
        <v>13</v>
      </c>
      <c r="C18" s="91">
        <v>2475</v>
      </c>
      <c r="D18" s="91">
        <v>-2396</v>
      </c>
      <c r="E18" s="91">
        <v>4871</v>
      </c>
    </row>
    <row r="19" spans="1:5" s="96" customFormat="1" ht="12.75">
      <c r="A19" s="89" t="e">
        <f>#REF!+1</f>
        <v>#REF!</v>
      </c>
      <c r="B19" s="94" t="s">
        <v>14</v>
      </c>
      <c r="C19" s="95">
        <v>1073</v>
      </c>
      <c r="D19" s="95">
        <v>-2014</v>
      </c>
      <c r="E19" s="95">
        <v>3087</v>
      </c>
    </row>
    <row r="20" spans="1:5" ht="12.75">
      <c r="A20" s="89" t="e">
        <f>#REF!+1</f>
        <v>#REF!</v>
      </c>
      <c r="B20" s="90" t="s">
        <v>15</v>
      </c>
      <c r="C20" s="91">
        <v>2453</v>
      </c>
      <c r="D20" s="91">
        <v>-1422</v>
      </c>
      <c r="E20" s="91">
        <v>3875</v>
      </c>
    </row>
    <row r="21" spans="1:5" ht="12.75">
      <c r="A21" s="89"/>
      <c r="B21" s="90" t="s">
        <v>16</v>
      </c>
      <c r="C21" s="91">
        <f>C22+C23+C24+C25</f>
        <v>20535</v>
      </c>
      <c r="D21" s="91">
        <f>D22+D23+D24+D25</f>
        <v>3971</v>
      </c>
      <c r="E21" s="91">
        <f>E22+E23+E24+E25</f>
        <v>16564</v>
      </c>
    </row>
    <row r="22" spans="1:5" ht="12.75">
      <c r="A22" s="89" t="e">
        <f>#REF!+1</f>
        <v>#REF!</v>
      </c>
      <c r="B22" s="90" t="s">
        <v>98</v>
      </c>
      <c r="C22" s="91">
        <v>3583</v>
      </c>
      <c r="D22" s="91">
        <v>138</v>
      </c>
      <c r="E22" s="91">
        <v>3445</v>
      </c>
    </row>
    <row r="23" spans="1:5" ht="12.75">
      <c r="A23" s="93" t="e">
        <f>#REF!+1</f>
        <v>#REF!</v>
      </c>
      <c r="B23" s="94" t="s">
        <v>99</v>
      </c>
      <c r="C23" s="91">
        <v>3289</v>
      </c>
      <c r="D23" s="91">
        <v>759</v>
      </c>
      <c r="E23" s="87">
        <v>2530</v>
      </c>
    </row>
    <row r="24" spans="1:5" s="96" customFormat="1" ht="12.75">
      <c r="A24" s="89" t="e">
        <f>#REF!+1</f>
        <v>#REF!</v>
      </c>
      <c r="B24" s="94" t="s">
        <v>100</v>
      </c>
      <c r="C24" s="95">
        <v>6434</v>
      </c>
      <c r="D24" s="95">
        <v>1516</v>
      </c>
      <c r="E24" s="95">
        <v>4918</v>
      </c>
    </row>
    <row r="25" spans="1:5" ht="12.75">
      <c r="A25" s="89" t="e">
        <f>A24+1</f>
        <v>#REF!</v>
      </c>
      <c r="B25" s="90" t="s">
        <v>85</v>
      </c>
      <c r="C25" s="91">
        <v>7229</v>
      </c>
      <c r="D25" s="91">
        <v>1558</v>
      </c>
      <c r="E25" s="91">
        <v>5671</v>
      </c>
    </row>
    <row r="26" spans="1:5" ht="12.75">
      <c r="A26" s="89"/>
      <c r="B26" s="90"/>
      <c r="C26" s="91"/>
      <c r="D26" s="91"/>
      <c r="E26" s="91"/>
    </row>
    <row r="27" spans="1:5" ht="12.75">
      <c r="A27" s="89" t="e">
        <f>A25+1</f>
        <v>#REF!</v>
      </c>
      <c r="B27" s="90" t="s">
        <v>19</v>
      </c>
      <c r="C27" s="91">
        <v>77731</v>
      </c>
      <c r="D27" s="91">
        <v>39553</v>
      </c>
      <c r="E27" s="91">
        <v>38178</v>
      </c>
    </row>
    <row r="28" spans="1:5" ht="12.75">
      <c r="A28" s="89" t="e">
        <f>A27+1</f>
        <v>#REF!</v>
      </c>
      <c r="B28" s="90" t="s">
        <v>66</v>
      </c>
      <c r="C28" s="91">
        <v>189113</v>
      </c>
      <c r="D28" s="91">
        <v>47854</v>
      </c>
      <c r="E28" s="91">
        <v>141259</v>
      </c>
    </row>
    <row r="29" spans="1:5" ht="12.75">
      <c r="A29" s="89" t="e">
        <f>A28+1</f>
        <v>#REF!</v>
      </c>
      <c r="B29" s="90" t="s">
        <v>67</v>
      </c>
      <c r="C29" s="91">
        <v>26075</v>
      </c>
      <c r="D29" s="91">
        <v>2549</v>
      </c>
      <c r="E29" s="91">
        <v>23526</v>
      </c>
    </row>
    <row r="30" ht="12.75">
      <c r="A30" s="97"/>
    </row>
    <row r="31" ht="12.75">
      <c r="A31" s="97"/>
    </row>
    <row r="32" ht="12.75">
      <c r="A32" s="97"/>
    </row>
    <row r="33" ht="12.75">
      <c r="A33" s="97"/>
    </row>
    <row r="34" ht="12.75">
      <c r="A34" s="97"/>
    </row>
    <row r="35" ht="12.75">
      <c r="A35" s="97"/>
    </row>
    <row r="36" ht="12.75">
      <c r="A36" s="97"/>
    </row>
    <row r="37" ht="12.75">
      <c r="A37" s="97"/>
    </row>
    <row r="38" ht="12.75">
      <c r="A38" s="97"/>
    </row>
  </sheetData>
  <sheetProtection/>
  <mergeCells count="7">
    <mergeCell ref="A1:E1"/>
    <mergeCell ref="A2:B2"/>
    <mergeCell ref="C2:E2"/>
    <mergeCell ref="A3:E3"/>
    <mergeCell ref="A4:A5"/>
    <mergeCell ref="B4:B5"/>
    <mergeCell ref="C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="110" zoomScaleNormal="110" zoomScalePageLayoutView="0" workbookViewId="0" topLeftCell="A4">
      <selection activeCell="E27" sqref="E27:E29"/>
    </sheetView>
  </sheetViews>
  <sheetFormatPr defaultColWidth="9.59765625" defaultRowHeight="9.75"/>
  <cols>
    <col min="1" max="1" width="5.3984375" style="80" customWidth="1"/>
    <col min="2" max="2" width="37" style="80" customWidth="1"/>
    <col min="3" max="8" width="15.796875" style="80" customWidth="1"/>
    <col min="9" max="16384" width="9.59765625" style="80" customWidth="1"/>
  </cols>
  <sheetData>
    <row r="1" spans="1:5" ht="36" customHeight="1">
      <c r="A1" s="118" t="s">
        <v>101</v>
      </c>
      <c r="B1" s="118"/>
      <c r="C1" s="118"/>
      <c r="D1" s="118"/>
      <c r="E1" s="118"/>
    </row>
    <row r="2" spans="1:5" ht="12.75">
      <c r="A2" s="119" t="s">
        <v>102</v>
      </c>
      <c r="B2" s="119"/>
      <c r="C2" s="120"/>
      <c r="D2" s="120"/>
      <c r="E2" s="120"/>
    </row>
    <row r="3" spans="1:5" ht="12.75">
      <c r="A3" s="121" t="s">
        <v>91</v>
      </c>
      <c r="B3" s="121"/>
      <c r="C3" s="121"/>
      <c r="D3" s="121"/>
      <c r="E3" s="121"/>
    </row>
    <row r="4" spans="1:5" s="81" customFormat="1" ht="12.75">
      <c r="A4" s="122" t="s">
        <v>92</v>
      </c>
      <c r="B4" s="124" t="s">
        <v>93</v>
      </c>
      <c r="C4" s="126" t="s">
        <v>94</v>
      </c>
      <c r="D4" s="127"/>
      <c r="E4" s="128"/>
    </row>
    <row r="5" spans="1:5" s="81" customFormat="1" ht="22.5">
      <c r="A5" s="123"/>
      <c r="B5" s="125"/>
      <c r="C5" s="82" t="s">
        <v>38</v>
      </c>
      <c r="D5" s="82" t="s">
        <v>8</v>
      </c>
      <c r="E5" s="82" t="s">
        <v>28</v>
      </c>
    </row>
    <row r="6" spans="1:5" s="54" customFormat="1" ht="11.25" customHeight="1">
      <c r="A6" s="83" t="s">
        <v>95</v>
      </c>
      <c r="B6" s="84" t="s">
        <v>96</v>
      </c>
      <c r="C6" s="83">
        <v>7</v>
      </c>
      <c r="D6" s="83">
        <v>8</v>
      </c>
      <c r="E6" s="83">
        <v>9</v>
      </c>
    </row>
    <row r="7" spans="1:5" s="88" customFormat="1" ht="25.5">
      <c r="A7" s="85">
        <v>1</v>
      </c>
      <c r="B7" s="86" t="s">
        <v>97</v>
      </c>
      <c r="C7" s="87">
        <v>298410</v>
      </c>
      <c r="D7" s="87">
        <v>118597</v>
      </c>
      <c r="E7" s="87">
        <v>179813</v>
      </c>
    </row>
    <row r="8" spans="1:5" ht="12.75">
      <c r="A8" s="89">
        <v>7</v>
      </c>
      <c r="B8" s="90" t="s">
        <v>44</v>
      </c>
      <c r="C8" s="91">
        <v>22520</v>
      </c>
      <c r="D8" s="91">
        <v>11159</v>
      </c>
      <c r="E8" s="91">
        <v>11361</v>
      </c>
    </row>
    <row r="9" spans="1:5" ht="12.75">
      <c r="A9" s="89">
        <v>13</v>
      </c>
      <c r="B9" s="92" t="s">
        <v>45</v>
      </c>
      <c r="C9" s="91">
        <v>26446</v>
      </c>
      <c r="D9" s="91">
        <v>13283</v>
      </c>
      <c r="E9" s="91">
        <v>13163</v>
      </c>
    </row>
    <row r="10" spans="1:5" ht="12.75">
      <c r="A10" s="89">
        <v>19</v>
      </c>
      <c r="B10" s="92" t="s">
        <v>46</v>
      </c>
      <c r="C10" s="91">
        <v>13625</v>
      </c>
      <c r="D10" s="91">
        <v>7073</v>
      </c>
      <c r="E10" s="91">
        <v>6552</v>
      </c>
    </row>
    <row r="11" spans="1:5" ht="12.75">
      <c r="A11" s="89" t="e">
        <f>#REF!+1</f>
        <v>#REF!</v>
      </c>
      <c r="B11" s="90" t="s">
        <v>47</v>
      </c>
      <c r="C11" s="91">
        <v>57139</v>
      </c>
      <c r="D11" s="91">
        <v>27545</v>
      </c>
      <c r="E11" s="91">
        <v>29594</v>
      </c>
    </row>
    <row r="12" spans="1:5" ht="12.75">
      <c r="A12" s="93" t="e">
        <f>#REF!+1</f>
        <v>#REF!</v>
      </c>
      <c r="B12" s="94" t="s">
        <v>11</v>
      </c>
      <c r="C12" s="91">
        <v>11252</v>
      </c>
      <c r="D12" s="91">
        <v>4608</v>
      </c>
      <c r="E12" s="87">
        <v>6644</v>
      </c>
    </row>
    <row r="13" spans="1:5" ht="12.75">
      <c r="A13" s="89" t="e">
        <f>#REF!+1</f>
        <v>#REF!</v>
      </c>
      <c r="B13" s="90" t="s">
        <v>12</v>
      </c>
      <c r="C13" s="91">
        <v>62322</v>
      </c>
      <c r="D13" s="91">
        <v>24093</v>
      </c>
      <c r="E13" s="91">
        <v>38229</v>
      </c>
    </row>
    <row r="14" spans="1:5" ht="12.75">
      <c r="A14" s="89" t="e">
        <f>#REF!+1</f>
        <v>#REF!</v>
      </c>
      <c r="B14" s="90" t="s">
        <v>48</v>
      </c>
      <c r="C14" s="91">
        <v>42850</v>
      </c>
      <c r="D14" s="91">
        <v>17502</v>
      </c>
      <c r="E14" s="91">
        <v>25348</v>
      </c>
    </row>
    <row r="15" spans="1:5" ht="12.75">
      <c r="A15" s="89" t="e">
        <f>#REF!+1</f>
        <v>#REF!</v>
      </c>
      <c r="B15" s="90" t="s">
        <v>49</v>
      </c>
      <c r="C15" s="91">
        <v>21190</v>
      </c>
      <c r="D15" s="91">
        <v>8282</v>
      </c>
      <c r="E15" s="91">
        <v>12908</v>
      </c>
    </row>
    <row r="16" spans="1:5" ht="12.75">
      <c r="A16" s="89" t="e">
        <f>#REF!+1</f>
        <v>#REF!</v>
      </c>
      <c r="B16" s="90" t="s">
        <v>50</v>
      </c>
      <c r="C16" s="91">
        <v>10231</v>
      </c>
      <c r="D16" s="91">
        <v>3201</v>
      </c>
      <c r="E16" s="91">
        <v>7030</v>
      </c>
    </row>
    <row r="17" spans="1:5" ht="12.75">
      <c r="A17" s="93" t="e">
        <f>#REF!+1</f>
        <v>#REF!</v>
      </c>
      <c r="B17" s="94" t="s">
        <v>51</v>
      </c>
      <c r="C17" s="91">
        <v>6111</v>
      </c>
      <c r="D17" s="91">
        <v>1813</v>
      </c>
      <c r="E17" s="87">
        <v>4298</v>
      </c>
    </row>
    <row r="18" spans="1:5" ht="12.75">
      <c r="A18" s="89" t="e">
        <f>#REF!+1</f>
        <v>#REF!</v>
      </c>
      <c r="B18" s="90" t="s">
        <v>13</v>
      </c>
      <c r="C18" s="91">
        <v>2870</v>
      </c>
      <c r="D18" s="91">
        <v>-956</v>
      </c>
      <c r="E18" s="91">
        <v>3826</v>
      </c>
    </row>
    <row r="19" spans="1:5" s="96" customFormat="1" ht="12.75">
      <c r="A19" s="89" t="e">
        <f>#REF!+1</f>
        <v>#REF!</v>
      </c>
      <c r="B19" s="94" t="s">
        <v>14</v>
      </c>
      <c r="C19" s="95">
        <v>1291</v>
      </c>
      <c r="D19" s="95">
        <v>-1718</v>
      </c>
      <c r="E19" s="95">
        <v>3009</v>
      </c>
    </row>
    <row r="20" spans="1:5" ht="12.75">
      <c r="A20" s="89" t="e">
        <f>#REF!+1</f>
        <v>#REF!</v>
      </c>
      <c r="B20" s="90" t="s">
        <v>15</v>
      </c>
      <c r="C20" s="91">
        <v>2195</v>
      </c>
      <c r="D20" s="91">
        <v>-1425</v>
      </c>
      <c r="E20" s="91">
        <v>3620</v>
      </c>
    </row>
    <row r="21" spans="1:5" ht="12.75">
      <c r="A21" s="89"/>
      <c r="B21" s="90" t="s">
        <v>16</v>
      </c>
      <c r="C21" s="91">
        <f>C22+C23+C24+C25</f>
        <v>18368</v>
      </c>
      <c r="D21" s="91">
        <f>D22+D23+D24+D25</f>
        <v>4137</v>
      </c>
      <c r="E21" s="91">
        <f>E22+E23+E24+E25</f>
        <v>14231</v>
      </c>
    </row>
    <row r="22" spans="1:5" ht="12.75">
      <c r="A22" s="89" t="e">
        <f>#REF!+1</f>
        <v>#REF!</v>
      </c>
      <c r="B22" s="90" t="s">
        <v>98</v>
      </c>
      <c r="C22" s="91">
        <v>4398</v>
      </c>
      <c r="D22" s="91">
        <v>664</v>
      </c>
      <c r="E22" s="91">
        <v>3734</v>
      </c>
    </row>
    <row r="23" spans="1:5" ht="12.75">
      <c r="A23" s="93" t="e">
        <f>#REF!+1</f>
        <v>#REF!</v>
      </c>
      <c r="B23" s="94" t="s">
        <v>99</v>
      </c>
      <c r="C23" s="91">
        <v>2955</v>
      </c>
      <c r="D23" s="91">
        <v>584</v>
      </c>
      <c r="E23" s="87">
        <v>2371</v>
      </c>
    </row>
    <row r="24" spans="1:5" s="96" customFormat="1" ht="12.75">
      <c r="A24" s="89" t="e">
        <f>#REF!+1</f>
        <v>#REF!</v>
      </c>
      <c r="B24" s="94" t="s">
        <v>100</v>
      </c>
      <c r="C24" s="95">
        <v>5663</v>
      </c>
      <c r="D24" s="95">
        <v>1497</v>
      </c>
      <c r="E24" s="95">
        <v>4166</v>
      </c>
    </row>
    <row r="25" spans="1:5" ht="12.75">
      <c r="A25" s="89" t="e">
        <f>A24+1</f>
        <v>#REF!</v>
      </c>
      <c r="B25" s="90" t="s">
        <v>85</v>
      </c>
      <c r="C25" s="91">
        <v>5352</v>
      </c>
      <c r="D25" s="91">
        <v>1392</v>
      </c>
      <c r="E25" s="91">
        <v>3960</v>
      </c>
    </row>
    <row r="26" spans="1:5" ht="12.75">
      <c r="A26" s="89"/>
      <c r="B26" s="90"/>
      <c r="C26" s="91"/>
      <c r="D26" s="91"/>
      <c r="E26" s="91"/>
    </row>
    <row r="27" spans="1:5" ht="12.75">
      <c r="A27" s="89" t="e">
        <f>A25+1</f>
        <v>#REF!</v>
      </c>
      <c r="B27" s="90" t="s">
        <v>19</v>
      </c>
      <c r="C27" s="91">
        <v>71479</v>
      </c>
      <c r="D27" s="91">
        <v>35976</v>
      </c>
      <c r="E27" s="91">
        <v>35503</v>
      </c>
    </row>
    <row r="28" spans="1:5" ht="12.75">
      <c r="A28" s="89" t="e">
        <f>A27+1</f>
        <v>#REF!</v>
      </c>
      <c r="B28" s="90" t="s">
        <v>66</v>
      </c>
      <c r="C28" s="91">
        <v>203359</v>
      </c>
      <c r="D28" s="91">
        <v>79909</v>
      </c>
      <c r="E28" s="91">
        <v>123450</v>
      </c>
    </row>
    <row r="29" spans="1:5" ht="12.75">
      <c r="A29" s="89" t="e">
        <f>A28+1</f>
        <v>#REF!</v>
      </c>
      <c r="B29" s="90" t="s">
        <v>67</v>
      </c>
      <c r="C29" s="91">
        <v>23572</v>
      </c>
      <c r="D29" s="91">
        <v>2712</v>
      </c>
      <c r="E29" s="91">
        <v>20860</v>
      </c>
    </row>
    <row r="30" spans="1:5" ht="12.75">
      <c r="A30" s="89"/>
      <c r="B30" s="90"/>
      <c r="C30" s="91"/>
      <c r="D30" s="91"/>
      <c r="E30" s="91"/>
    </row>
    <row r="31" spans="1:5" ht="12.75">
      <c r="A31" s="89"/>
      <c r="B31" s="90"/>
      <c r="C31" s="91"/>
      <c r="D31" s="91"/>
      <c r="E31" s="91"/>
    </row>
    <row r="32" spans="1:5" ht="12.75">
      <c r="A32" s="97"/>
      <c r="B32" s="98"/>
      <c r="C32" s="98"/>
      <c r="D32" s="98"/>
      <c r="E32" s="98"/>
    </row>
    <row r="33" ht="12.75">
      <c r="A33" s="97"/>
    </row>
    <row r="34" ht="12.75">
      <c r="A34" s="97"/>
    </row>
    <row r="35" ht="12.75">
      <c r="A35" s="97"/>
    </row>
    <row r="36" ht="12.75">
      <c r="A36" s="97"/>
    </row>
    <row r="37" ht="12.75">
      <c r="A37" s="97"/>
    </row>
    <row r="38" ht="12.75">
      <c r="A38" s="97"/>
    </row>
    <row r="39" ht="12.75">
      <c r="A39" s="97"/>
    </row>
    <row r="40" ht="12.75">
      <c r="A40" s="97"/>
    </row>
    <row r="41" ht="12.75">
      <c r="A41" s="97"/>
    </row>
  </sheetData>
  <sheetProtection/>
  <mergeCells count="7">
    <mergeCell ref="A1:E1"/>
    <mergeCell ref="A2:B2"/>
    <mergeCell ref="C2:E2"/>
    <mergeCell ref="A3:E3"/>
    <mergeCell ref="A4:A5"/>
    <mergeCell ref="B4:B5"/>
    <mergeCell ref="C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6"/>
  <sheetViews>
    <sheetView tabSelected="1" zoomScale="130" zoomScaleNormal="130" zoomScaleSheetLayoutView="120" zoomScalePageLayoutView="0" workbookViewId="0" topLeftCell="A147">
      <selection activeCell="O147" sqref="O147"/>
    </sheetView>
  </sheetViews>
  <sheetFormatPr defaultColWidth="9.59765625" defaultRowHeight="9.75"/>
  <cols>
    <col min="1" max="1" width="21.796875" style="1" customWidth="1"/>
    <col min="2" max="2" width="10" style="1" customWidth="1"/>
    <col min="3" max="3" width="9.796875" style="1" customWidth="1"/>
    <col min="4" max="5" width="10" style="1" customWidth="1"/>
    <col min="6" max="7" width="9.59765625" style="1" customWidth="1"/>
    <col min="8" max="8" width="20.3984375" style="2" customWidth="1"/>
    <col min="9" max="9" width="9.59765625" style="17" customWidth="1"/>
    <col min="10" max="15" width="9.59765625" style="100" customWidth="1"/>
    <col min="16" max="16384" width="9.59765625" style="1" customWidth="1"/>
  </cols>
  <sheetData>
    <row r="1" spans="1:15" s="2" customFormat="1" ht="24.75" customHeight="1">
      <c r="A1" s="129" t="s">
        <v>57</v>
      </c>
      <c r="B1" s="129"/>
      <c r="C1" s="129"/>
      <c r="D1" s="129"/>
      <c r="E1" s="129"/>
      <c r="F1" s="129"/>
      <c r="G1" s="129"/>
      <c r="H1" s="129"/>
      <c r="I1" s="7"/>
      <c r="J1" s="99"/>
      <c r="K1" s="99"/>
      <c r="L1" s="99"/>
      <c r="M1" s="99"/>
      <c r="N1" s="99"/>
      <c r="O1" s="99"/>
    </row>
    <row r="2" spans="1:8" ht="10.5" customHeight="1">
      <c r="A2" s="130" t="s">
        <v>0</v>
      </c>
      <c r="B2" s="130"/>
      <c r="C2" s="130"/>
      <c r="D2" s="130"/>
      <c r="E2" s="130"/>
      <c r="F2" s="130"/>
      <c r="G2" s="130"/>
      <c r="H2" s="130"/>
    </row>
    <row r="3" spans="1:15" s="3" customFormat="1" ht="11.25" customHeight="1">
      <c r="A3" s="131" t="s">
        <v>1</v>
      </c>
      <c r="B3" s="131"/>
      <c r="C3" s="131"/>
      <c r="D3" s="131"/>
      <c r="E3" s="131"/>
      <c r="F3" s="131"/>
      <c r="G3" s="131"/>
      <c r="H3" s="131"/>
      <c r="I3" s="31"/>
      <c r="J3" s="101"/>
      <c r="K3" s="101"/>
      <c r="L3" s="101"/>
      <c r="M3" s="101"/>
      <c r="N3" s="101"/>
      <c r="O3" s="101"/>
    </row>
    <row r="4" spans="1:8" ht="12" customHeight="1">
      <c r="A4" s="132" t="s">
        <v>2</v>
      </c>
      <c r="B4" s="132"/>
      <c r="C4" s="132"/>
      <c r="D4" s="132"/>
      <c r="E4" s="132"/>
      <c r="F4" s="132"/>
      <c r="G4" s="132"/>
      <c r="H4" s="132"/>
    </row>
    <row r="5" spans="1:8" ht="16.5" customHeight="1">
      <c r="A5" s="136" t="s">
        <v>52</v>
      </c>
      <c r="B5" s="141" t="s">
        <v>3</v>
      </c>
      <c r="C5" s="142"/>
      <c r="D5" s="143" t="s">
        <v>56</v>
      </c>
      <c r="E5" s="143"/>
      <c r="F5" s="143"/>
      <c r="G5" s="144"/>
      <c r="H5" s="138" t="s">
        <v>53</v>
      </c>
    </row>
    <row r="6" spans="1:8" ht="23.25" customHeight="1">
      <c r="A6" s="137"/>
      <c r="B6" s="139" t="s">
        <v>54</v>
      </c>
      <c r="C6" s="140"/>
      <c r="D6" s="145" t="s">
        <v>37</v>
      </c>
      <c r="E6" s="142"/>
      <c r="F6" s="141" t="s">
        <v>5</v>
      </c>
      <c r="G6" s="142"/>
      <c r="H6" s="139"/>
    </row>
    <row r="7" spans="1:8" ht="17.25" customHeight="1">
      <c r="A7" s="20"/>
      <c r="B7" s="135"/>
      <c r="C7" s="134"/>
      <c r="D7" s="133" t="s">
        <v>4</v>
      </c>
      <c r="E7" s="134"/>
      <c r="F7" s="135" t="s">
        <v>55</v>
      </c>
      <c r="G7" s="134"/>
      <c r="H7" s="21"/>
    </row>
    <row r="8" spans="1:20" ht="10.5" customHeight="1">
      <c r="A8" s="12"/>
      <c r="B8" s="16">
        <v>2015</v>
      </c>
      <c r="C8" s="16">
        <v>2016</v>
      </c>
      <c r="D8" s="16">
        <v>2015</v>
      </c>
      <c r="E8" s="16">
        <v>2016</v>
      </c>
      <c r="F8" s="16">
        <v>2015</v>
      </c>
      <c r="G8" s="16">
        <v>2016</v>
      </c>
      <c r="H8" s="22"/>
      <c r="J8" s="102"/>
      <c r="K8" s="102"/>
      <c r="L8" s="102"/>
      <c r="M8" s="102"/>
      <c r="N8" s="102"/>
      <c r="O8" s="102"/>
      <c r="P8" s="17"/>
      <c r="Q8" s="17"/>
      <c r="R8" s="17"/>
      <c r="S8" s="17"/>
      <c r="T8" s="17"/>
    </row>
    <row r="9" spans="1:20" ht="12" customHeight="1">
      <c r="A9" s="152"/>
      <c r="B9" s="146" t="s">
        <v>6</v>
      </c>
      <c r="C9" s="147"/>
      <c r="D9" s="147"/>
      <c r="E9" s="147"/>
      <c r="F9" s="147"/>
      <c r="G9" s="148"/>
      <c r="H9" s="23"/>
      <c r="J9" s="102"/>
      <c r="K9" s="102"/>
      <c r="L9" s="102"/>
      <c r="M9" s="102"/>
      <c r="N9" s="102"/>
      <c r="O9" s="102"/>
      <c r="P9" s="17"/>
      <c r="Q9" s="17"/>
      <c r="R9" s="17"/>
      <c r="S9" s="17"/>
      <c r="T9" s="17"/>
    </row>
    <row r="10" spans="1:20" ht="12" customHeight="1">
      <c r="A10" s="153"/>
      <c r="B10" s="149" t="s">
        <v>7</v>
      </c>
      <c r="C10" s="150"/>
      <c r="D10" s="150"/>
      <c r="E10" s="150"/>
      <c r="F10" s="150"/>
      <c r="G10" s="151"/>
      <c r="H10" s="24"/>
      <c r="J10" s="102"/>
      <c r="K10" s="102"/>
      <c r="L10" s="102"/>
      <c r="M10" s="102"/>
      <c r="N10" s="102"/>
      <c r="O10" s="102"/>
      <c r="P10" s="17"/>
      <c r="Q10" s="17"/>
      <c r="R10" s="17"/>
      <c r="S10" s="17"/>
      <c r="T10" s="17"/>
    </row>
    <row r="11" spans="1:20" ht="15" customHeight="1">
      <c r="A11" s="110" t="s">
        <v>38</v>
      </c>
      <c r="B11" s="109">
        <v>245384</v>
      </c>
      <c r="C11" s="37">
        <v>261948</v>
      </c>
      <c r="D11" s="38">
        <v>0</v>
      </c>
      <c r="E11" s="38">
        <v>0</v>
      </c>
      <c r="F11" s="38">
        <v>245384</v>
      </c>
      <c r="G11" s="38">
        <v>261948</v>
      </c>
      <c r="H11" s="28" t="s">
        <v>40</v>
      </c>
      <c r="J11" s="107"/>
      <c r="K11" s="107"/>
      <c r="L11" s="103"/>
      <c r="M11" s="103"/>
      <c r="N11" s="103"/>
      <c r="O11" s="103"/>
      <c r="P11" s="18"/>
      <c r="Q11" s="18"/>
      <c r="R11" s="18"/>
      <c r="S11" s="18"/>
      <c r="T11" s="17"/>
    </row>
    <row r="12" spans="1:20" ht="19.5">
      <c r="A12" s="13" t="s">
        <v>9</v>
      </c>
      <c r="B12" s="39"/>
      <c r="C12" s="40"/>
      <c r="D12" s="41"/>
      <c r="E12" s="41"/>
      <c r="F12" s="41"/>
      <c r="G12" s="41"/>
      <c r="H12" s="25" t="s">
        <v>10</v>
      </c>
      <c r="J12" s="107"/>
      <c r="K12" s="107"/>
      <c r="L12" s="103"/>
      <c r="M12" s="103"/>
      <c r="N12" s="103"/>
      <c r="O12" s="103"/>
      <c r="P12" s="18"/>
      <c r="Q12" s="18"/>
      <c r="R12" s="18"/>
      <c r="S12" s="18"/>
      <c r="T12" s="17"/>
    </row>
    <row r="13" spans="1:20" ht="12" customHeight="1">
      <c r="A13" s="14" t="s">
        <v>44</v>
      </c>
      <c r="B13" s="39">
        <v>15299</v>
      </c>
      <c r="C13" s="40">
        <v>12519</v>
      </c>
      <c r="D13" s="41">
        <v>0</v>
      </c>
      <c r="E13" s="41">
        <v>0</v>
      </c>
      <c r="F13" s="41">
        <v>15299</v>
      </c>
      <c r="G13" s="41">
        <v>12519</v>
      </c>
      <c r="H13" s="26" t="s">
        <v>44</v>
      </c>
      <c r="J13" s="107"/>
      <c r="K13" s="107"/>
      <c r="L13" s="103"/>
      <c r="M13" s="103"/>
      <c r="N13" s="103"/>
      <c r="O13" s="103"/>
      <c r="P13" s="18"/>
      <c r="Q13" s="18"/>
      <c r="R13" s="18"/>
      <c r="S13" s="18"/>
      <c r="T13" s="17"/>
    </row>
    <row r="14" spans="1:20" ht="12" customHeight="1">
      <c r="A14" s="14" t="s">
        <v>45</v>
      </c>
      <c r="B14" s="39">
        <v>16193</v>
      </c>
      <c r="C14" s="40">
        <v>14554</v>
      </c>
      <c r="D14" s="41">
        <v>0</v>
      </c>
      <c r="E14" s="41">
        <v>1</v>
      </c>
      <c r="F14" s="41">
        <v>16193</v>
      </c>
      <c r="G14" s="41">
        <v>14553</v>
      </c>
      <c r="H14" s="26" t="s">
        <v>45</v>
      </c>
      <c r="J14" s="107"/>
      <c r="K14" s="107"/>
      <c r="L14" s="103"/>
      <c r="M14" s="103"/>
      <c r="N14" s="105"/>
      <c r="O14" s="103"/>
      <c r="P14" s="18"/>
      <c r="Q14" s="18"/>
      <c r="R14" s="18"/>
      <c r="S14" s="18"/>
      <c r="T14" s="17"/>
    </row>
    <row r="15" spans="1:20" ht="12" customHeight="1">
      <c r="A15" s="14" t="s">
        <v>46</v>
      </c>
      <c r="B15" s="39">
        <v>12758</v>
      </c>
      <c r="C15" s="40">
        <v>11552</v>
      </c>
      <c r="D15" s="41">
        <v>-1</v>
      </c>
      <c r="E15" s="41">
        <v>0</v>
      </c>
      <c r="F15" s="41">
        <v>12759</v>
      </c>
      <c r="G15" s="41">
        <v>11552</v>
      </c>
      <c r="H15" s="26" t="s">
        <v>46</v>
      </c>
      <c r="J15" s="107"/>
      <c r="K15" s="107"/>
      <c r="L15" s="104"/>
      <c r="M15" s="102"/>
      <c r="N15" s="102"/>
      <c r="O15" s="102"/>
      <c r="P15" s="17"/>
      <c r="Q15" s="17"/>
      <c r="R15" s="17"/>
      <c r="S15" s="17"/>
      <c r="T15" s="17"/>
    </row>
    <row r="16" spans="1:20" ht="12" customHeight="1">
      <c r="A16" s="14" t="s">
        <v>47</v>
      </c>
      <c r="B16" s="39">
        <v>15110</v>
      </c>
      <c r="C16" s="40">
        <v>19663</v>
      </c>
      <c r="D16" s="41">
        <v>0</v>
      </c>
      <c r="E16" s="41">
        <v>-1</v>
      </c>
      <c r="F16" s="41">
        <v>15110</v>
      </c>
      <c r="G16" s="41">
        <v>19664</v>
      </c>
      <c r="H16" s="26" t="s">
        <v>47</v>
      </c>
      <c r="J16" s="107"/>
      <c r="K16" s="107"/>
      <c r="L16" s="104"/>
      <c r="M16" s="102"/>
      <c r="N16" s="102"/>
      <c r="O16" s="102"/>
      <c r="P16" s="17"/>
      <c r="Q16" s="17"/>
      <c r="R16" s="17"/>
      <c r="S16" s="17"/>
      <c r="T16" s="17"/>
    </row>
    <row r="17" spans="1:20" ht="12" customHeight="1">
      <c r="A17" s="14" t="s">
        <v>11</v>
      </c>
      <c r="B17" s="39">
        <v>13579</v>
      </c>
      <c r="C17" s="40">
        <v>28660</v>
      </c>
      <c r="D17" s="41">
        <v>0</v>
      </c>
      <c r="E17" s="41">
        <v>-1</v>
      </c>
      <c r="F17" s="41">
        <v>13579</v>
      </c>
      <c r="G17" s="41">
        <v>28661</v>
      </c>
      <c r="H17" s="26" t="s">
        <v>11</v>
      </c>
      <c r="J17" s="107"/>
      <c r="K17" s="107"/>
      <c r="L17" s="104"/>
      <c r="M17" s="102"/>
      <c r="N17" s="102"/>
      <c r="O17" s="102"/>
      <c r="P17" s="17"/>
      <c r="Q17" s="17"/>
      <c r="R17" s="17"/>
      <c r="S17" s="17"/>
      <c r="T17" s="17"/>
    </row>
    <row r="18" spans="1:12" ht="12" customHeight="1">
      <c r="A18" s="14" t="s">
        <v>12</v>
      </c>
      <c r="B18" s="39">
        <v>28599</v>
      </c>
      <c r="C18" s="40">
        <v>35518</v>
      </c>
      <c r="D18" s="41">
        <v>-1</v>
      </c>
      <c r="E18" s="41">
        <v>0</v>
      </c>
      <c r="F18" s="41">
        <v>28600</v>
      </c>
      <c r="G18" s="41">
        <v>35518</v>
      </c>
      <c r="H18" s="26" t="s">
        <v>12</v>
      </c>
      <c r="J18" s="107"/>
      <c r="K18" s="107"/>
      <c r="L18" s="106"/>
    </row>
    <row r="19" spans="1:12" ht="12" customHeight="1">
      <c r="A19" s="14" t="s">
        <v>48</v>
      </c>
      <c r="B19" s="39">
        <v>29016</v>
      </c>
      <c r="C19" s="40">
        <v>33114</v>
      </c>
      <c r="D19" s="41">
        <v>0</v>
      </c>
      <c r="E19" s="41">
        <v>1</v>
      </c>
      <c r="F19" s="41">
        <v>29016</v>
      </c>
      <c r="G19" s="41">
        <v>33113</v>
      </c>
      <c r="H19" s="26" t="s">
        <v>48</v>
      </c>
      <c r="J19" s="107"/>
      <c r="K19" s="107"/>
      <c r="L19" s="106"/>
    </row>
    <row r="20" spans="1:12" ht="12" customHeight="1">
      <c r="A20" s="14" t="s">
        <v>49</v>
      </c>
      <c r="B20" s="39">
        <v>21927</v>
      </c>
      <c r="C20" s="40">
        <v>25338</v>
      </c>
      <c r="D20" s="41">
        <v>4</v>
      </c>
      <c r="E20" s="41">
        <v>0</v>
      </c>
      <c r="F20" s="41">
        <v>21923</v>
      </c>
      <c r="G20" s="41">
        <v>25338</v>
      </c>
      <c r="H20" s="26" t="s">
        <v>49</v>
      </c>
      <c r="J20" s="107"/>
      <c r="K20" s="107"/>
      <c r="L20" s="106"/>
    </row>
    <row r="21" spans="1:12" ht="12" customHeight="1">
      <c r="A21" s="14" t="s">
        <v>50</v>
      </c>
      <c r="B21" s="39">
        <v>15367</v>
      </c>
      <c r="C21" s="40">
        <v>17979</v>
      </c>
      <c r="D21" s="41">
        <v>0</v>
      </c>
      <c r="E21" s="41">
        <v>0</v>
      </c>
      <c r="F21" s="41">
        <v>15367</v>
      </c>
      <c r="G21" s="41">
        <v>17979</v>
      </c>
      <c r="H21" s="26" t="s">
        <v>50</v>
      </c>
      <c r="J21" s="107"/>
      <c r="K21" s="107"/>
      <c r="L21" s="106"/>
    </row>
    <row r="22" spans="1:12" ht="12" customHeight="1">
      <c r="A22" s="14" t="s">
        <v>51</v>
      </c>
      <c r="B22" s="39">
        <v>12150</v>
      </c>
      <c r="C22" s="40">
        <v>14727</v>
      </c>
      <c r="D22" s="41">
        <v>0</v>
      </c>
      <c r="E22" s="41">
        <v>0</v>
      </c>
      <c r="F22" s="41">
        <v>12150</v>
      </c>
      <c r="G22" s="41">
        <v>14727</v>
      </c>
      <c r="H22" s="26" t="s">
        <v>51</v>
      </c>
      <c r="J22" s="107"/>
      <c r="K22" s="107"/>
      <c r="L22" s="106"/>
    </row>
    <row r="23" spans="1:12" ht="12" customHeight="1">
      <c r="A23" s="14" t="s">
        <v>13</v>
      </c>
      <c r="B23" s="39">
        <v>14894</v>
      </c>
      <c r="C23" s="40">
        <v>12464</v>
      </c>
      <c r="D23" s="41">
        <v>0</v>
      </c>
      <c r="E23" s="41">
        <v>0</v>
      </c>
      <c r="F23" s="41">
        <v>14894</v>
      </c>
      <c r="G23" s="41">
        <v>12464</v>
      </c>
      <c r="H23" s="26" t="s">
        <v>13</v>
      </c>
      <c r="J23" s="107"/>
      <c r="K23" s="107"/>
      <c r="L23" s="106"/>
    </row>
    <row r="24" spans="1:12" ht="12" customHeight="1">
      <c r="A24" s="14" t="s">
        <v>14</v>
      </c>
      <c r="B24" s="39">
        <v>15381</v>
      </c>
      <c r="C24" s="40">
        <v>12287</v>
      </c>
      <c r="D24" s="41">
        <v>-1</v>
      </c>
      <c r="E24" s="41">
        <v>0</v>
      </c>
      <c r="F24" s="41">
        <v>15382</v>
      </c>
      <c r="G24" s="41">
        <v>12287</v>
      </c>
      <c r="H24" s="26" t="s">
        <v>14</v>
      </c>
      <c r="J24" s="107"/>
      <c r="K24" s="107"/>
      <c r="L24" s="106"/>
    </row>
    <row r="25" spans="1:12" ht="12" customHeight="1">
      <c r="A25" s="14" t="s">
        <v>15</v>
      </c>
      <c r="B25" s="39">
        <v>12193</v>
      </c>
      <c r="C25" s="40">
        <v>8748</v>
      </c>
      <c r="D25" s="41">
        <v>-1</v>
      </c>
      <c r="E25" s="41">
        <v>0</v>
      </c>
      <c r="F25" s="41">
        <v>12194</v>
      </c>
      <c r="G25" s="41">
        <v>8748</v>
      </c>
      <c r="H25" s="26" t="s">
        <v>15</v>
      </c>
      <c r="J25" s="107"/>
      <c r="K25" s="107"/>
      <c r="L25" s="106"/>
    </row>
    <row r="26" spans="1:12" ht="12" customHeight="1">
      <c r="A26" s="14" t="s">
        <v>16</v>
      </c>
      <c r="B26" s="39">
        <v>22918</v>
      </c>
      <c r="C26" s="40">
        <v>14825</v>
      </c>
      <c r="D26" s="41">
        <v>0</v>
      </c>
      <c r="E26" s="41">
        <v>0</v>
      </c>
      <c r="F26" s="41">
        <v>22918</v>
      </c>
      <c r="G26" s="41">
        <v>14825</v>
      </c>
      <c r="H26" s="26" t="s">
        <v>17</v>
      </c>
      <c r="J26" s="107"/>
      <c r="K26" s="107"/>
      <c r="L26" s="106"/>
    </row>
    <row r="27" spans="1:12" ht="30" customHeight="1">
      <c r="A27" s="19" t="s">
        <v>34</v>
      </c>
      <c r="B27" s="39"/>
      <c r="C27" s="40"/>
      <c r="D27" s="41"/>
      <c r="E27" s="41"/>
      <c r="F27" s="41"/>
      <c r="G27" s="41"/>
      <c r="H27" s="27" t="s">
        <v>18</v>
      </c>
      <c r="J27" s="107"/>
      <c r="K27" s="107"/>
      <c r="L27" s="106"/>
    </row>
    <row r="28" spans="1:11" ht="19.5">
      <c r="A28" s="13" t="s">
        <v>39</v>
      </c>
      <c r="B28" s="39">
        <v>46873</v>
      </c>
      <c r="C28" s="40">
        <v>40885</v>
      </c>
      <c r="D28" s="41">
        <v>-1</v>
      </c>
      <c r="E28" s="41">
        <v>1</v>
      </c>
      <c r="F28" s="41">
        <v>46874</v>
      </c>
      <c r="G28" s="41">
        <v>40884</v>
      </c>
      <c r="H28" s="25" t="s">
        <v>41</v>
      </c>
      <c r="J28" s="107"/>
      <c r="K28" s="107"/>
    </row>
    <row r="29" spans="1:11" ht="19.5">
      <c r="A29" s="13" t="s">
        <v>104</v>
      </c>
      <c r="B29" s="39">
        <v>153639</v>
      </c>
      <c r="C29" s="40">
        <v>189890</v>
      </c>
      <c r="D29" s="41">
        <v>3</v>
      </c>
      <c r="E29" s="41">
        <v>-1</v>
      </c>
      <c r="F29" s="41">
        <v>153636</v>
      </c>
      <c r="G29" s="41">
        <v>189891</v>
      </c>
      <c r="H29" s="25" t="s">
        <v>105</v>
      </c>
      <c r="J29" s="107"/>
      <c r="K29" s="107"/>
    </row>
    <row r="30" spans="1:11" ht="19.5">
      <c r="A30" s="13" t="s">
        <v>106</v>
      </c>
      <c r="B30" s="39">
        <v>44872</v>
      </c>
      <c r="C30" s="40">
        <v>31173</v>
      </c>
      <c r="D30" s="41">
        <v>-2</v>
      </c>
      <c r="E30" s="41">
        <v>0</v>
      </c>
      <c r="F30" s="41">
        <v>44874</v>
      </c>
      <c r="G30" s="41">
        <v>31173</v>
      </c>
      <c r="H30" s="25" t="s">
        <v>107</v>
      </c>
      <c r="J30" s="107"/>
      <c r="K30" s="107"/>
    </row>
    <row r="31" spans="1:12" ht="12" customHeight="1">
      <c r="A31" s="15" t="s">
        <v>8</v>
      </c>
      <c r="B31" s="36">
        <v>91440</v>
      </c>
      <c r="C31" s="37">
        <v>129457</v>
      </c>
      <c r="D31" s="38">
        <v>0</v>
      </c>
      <c r="E31" s="38">
        <v>1</v>
      </c>
      <c r="F31" s="38">
        <v>91440</v>
      </c>
      <c r="G31" s="38">
        <v>129456</v>
      </c>
      <c r="H31" s="28" t="s">
        <v>23</v>
      </c>
      <c r="J31" s="107"/>
      <c r="K31" s="107"/>
      <c r="L31" s="106"/>
    </row>
    <row r="32" spans="1:11" ht="19.5">
      <c r="A32" s="13" t="s">
        <v>42</v>
      </c>
      <c r="B32" s="39"/>
      <c r="C32" s="40"/>
      <c r="D32" s="41"/>
      <c r="E32" s="41"/>
      <c r="F32" s="41"/>
      <c r="G32" s="41"/>
      <c r="H32" s="25" t="s">
        <v>10</v>
      </c>
      <c r="J32" s="107"/>
      <c r="K32" s="107"/>
    </row>
    <row r="33" spans="1:12" ht="12" customHeight="1">
      <c r="A33" s="14" t="s">
        <v>44</v>
      </c>
      <c r="B33" s="39">
        <v>7912</v>
      </c>
      <c r="C33" s="40">
        <v>6561</v>
      </c>
      <c r="D33" s="41">
        <v>0</v>
      </c>
      <c r="E33" s="41">
        <v>0</v>
      </c>
      <c r="F33" s="41">
        <v>7912</v>
      </c>
      <c r="G33" s="41">
        <v>6561</v>
      </c>
      <c r="H33" s="29" t="s">
        <v>44</v>
      </c>
      <c r="J33" s="107"/>
      <c r="K33" s="107"/>
      <c r="L33" s="106"/>
    </row>
    <row r="34" spans="1:12" ht="12" customHeight="1">
      <c r="A34" s="14" t="s">
        <v>45</v>
      </c>
      <c r="B34" s="39">
        <v>8619</v>
      </c>
      <c r="C34" s="40">
        <v>7504</v>
      </c>
      <c r="D34" s="41">
        <v>0</v>
      </c>
      <c r="E34" s="41">
        <v>1</v>
      </c>
      <c r="F34" s="41">
        <v>8619</v>
      </c>
      <c r="G34" s="41">
        <v>7503</v>
      </c>
      <c r="H34" s="29" t="s">
        <v>45</v>
      </c>
      <c r="J34" s="107"/>
      <c r="K34" s="107"/>
      <c r="L34" s="106"/>
    </row>
    <row r="35" spans="1:12" ht="12" customHeight="1">
      <c r="A35" s="14" t="s">
        <v>46</v>
      </c>
      <c r="B35" s="39">
        <v>6664</v>
      </c>
      <c r="C35" s="40">
        <v>5931</v>
      </c>
      <c r="D35" s="41">
        <v>-1</v>
      </c>
      <c r="E35" s="41">
        <v>0</v>
      </c>
      <c r="F35" s="41">
        <v>6665</v>
      </c>
      <c r="G35" s="41">
        <v>5931</v>
      </c>
      <c r="H35" s="29" t="s">
        <v>46</v>
      </c>
      <c r="J35" s="107"/>
      <c r="K35" s="107"/>
      <c r="L35" s="106"/>
    </row>
    <row r="36" spans="1:12" ht="12" customHeight="1">
      <c r="A36" s="14" t="s">
        <v>47</v>
      </c>
      <c r="B36" s="39">
        <v>6918</v>
      </c>
      <c r="C36" s="40">
        <v>11230</v>
      </c>
      <c r="D36" s="41">
        <v>0</v>
      </c>
      <c r="E36" s="41">
        <v>0</v>
      </c>
      <c r="F36" s="41">
        <v>6918</v>
      </c>
      <c r="G36" s="41">
        <v>11230</v>
      </c>
      <c r="H36" s="29" t="s">
        <v>47</v>
      </c>
      <c r="J36" s="107"/>
      <c r="K36" s="107"/>
      <c r="L36" s="106"/>
    </row>
    <row r="37" spans="1:12" ht="12" customHeight="1">
      <c r="A37" s="14" t="s">
        <v>11</v>
      </c>
      <c r="B37" s="39">
        <v>-347</v>
      </c>
      <c r="C37" s="40">
        <v>16076</v>
      </c>
      <c r="D37" s="41">
        <v>1</v>
      </c>
      <c r="E37" s="41">
        <v>0</v>
      </c>
      <c r="F37" s="41">
        <v>-348</v>
      </c>
      <c r="G37" s="41">
        <v>16076</v>
      </c>
      <c r="H37" s="29" t="s">
        <v>11</v>
      </c>
      <c r="J37" s="107"/>
      <c r="K37" s="107"/>
      <c r="L37" s="106"/>
    </row>
    <row r="38" spans="1:12" ht="12" customHeight="1">
      <c r="A38" s="14" t="s">
        <v>12</v>
      </c>
      <c r="B38" s="39">
        <v>10074</v>
      </c>
      <c r="C38" s="40">
        <v>18748</v>
      </c>
      <c r="D38" s="41">
        <v>0</v>
      </c>
      <c r="E38" s="41">
        <v>0</v>
      </c>
      <c r="F38" s="41">
        <v>10074</v>
      </c>
      <c r="G38" s="41">
        <v>18748</v>
      </c>
      <c r="H38" s="29" t="s">
        <v>12</v>
      </c>
      <c r="J38" s="107"/>
      <c r="K38" s="107"/>
      <c r="L38" s="106"/>
    </row>
    <row r="39" spans="1:12" ht="12" customHeight="1">
      <c r="A39" s="14" t="s">
        <v>48</v>
      </c>
      <c r="B39" s="39">
        <v>12244</v>
      </c>
      <c r="C39" s="40">
        <v>17381</v>
      </c>
      <c r="D39" s="41">
        <v>0</v>
      </c>
      <c r="E39" s="41">
        <v>0</v>
      </c>
      <c r="F39" s="41">
        <v>12244</v>
      </c>
      <c r="G39" s="41">
        <v>17381</v>
      </c>
      <c r="H39" s="29" t="s">
        <v>48</v>
      </c>
      <c r="J39" s="107"/>
      <c r="K39" s="107"/>
      <c r="L39" s="106"/>
    </row>
    <row r="40" spans="1:12" ht="12" customHeight="1">
      <c r="A40" s="14" t="s">
        <v>49</v>
      </c>
      <c r="B40" s="39">
        <v>9075</v>
      </c>
      <c r="C40" s="40">
        <v>13131</v>
      </c>
      <c r="D40" s="41">
        <v>0</v>
      </c>
      <c r="E40" s="41">
        <v>0</v>
      </c>
      <c r="F40" s="41">
        <v>9075</v>
      </c>
      <c r="G40" s="41">
        <v>13131</v>
      </c>
      <c r="H40" s="29" t="s">
        <v>49</v>
      </c>
      <c r="J40" s="107"/>
      <c r="K40" s="107"/>
      <c r="L40" s="106"/>
    </row>
    <row r="41" spans="1:12" ht="12" customHeight="1">
      <c r="A41" s="14" t="s">
        <v>50</v>
      </c>
      <c r="B41" s="39">
        <v>5626</v>
      </c>
      <c r="C41" s="40">
        <v>9034</v>
      </c>
      <c r="D41" s="41">
        <v>0</v>
      </c>
      <c r="E41" s="41">
        <v>0</v>
      </c>
      <c r="F41" s="41">
        <v>5626</v>
      </c>
      <c r="G41" s="41">
        <v>9034</v>
      </c>
      <c r="H41" s="29" t="s">
        <v>50</v>
      </c>
      <c r="J41" s="107"/>
      <c r="K41" s="107"/>
      <c r="L41" s="106"/>
    </row>
    <row r="42" spans="1:12" ht="12" customHeight="1">
      <c r="A42" s="14" t="s">
        <v>51</v>
      </c>
      <c r="B42" s="39">
        <v>3635</v>
      </c>
      <c r="C42" s="40">
        <v>7391</v>
      </c>
      <c r="D42" s="41">
        <v>0</v>
      </c>
      <c r="E42" s="41">
        <v>0</v>
      </c>
      <c r="F42" s="41">
        <v>3635</v>
      </c>
      <c r="G42" s="41">
        <v>7391</v>
      </c>
      <c r="H42" s="29" t="s">
        <v>51</v>
      </c>
      <c r="J42" s="107"/>
      <c r="K42" s="107"/>
      <c r="L42" s="106"/>
    </row>
    <row r="43" spans="1:12" ht="12" customHeight="1">
      <c r="A43" s="14" t="s">
        <v>13</v>
      </c>
      <c r="B43" s="39">
        <v>4766</v>
      </c>
      <c r="C43" s="40">
        <v>4727</v>
      </c>
      <c r="D43" s="41">
        <v>0</v>
      </c>
      <c r="E43" s="41">
        <v>0</v>
      </c>
      <c r="F43" s="41">
        <v>4766</v>
      </c>
      <c r="G43" s="41">
        <v>4727</v>
      </c>
      <c r="H43" s="29" t="s">
        <v>13</v>
      </c>
      <c r="J43" s="107"/>
      <c r="K43" s="107"/>
      <c r="L43" s="106"/>
    </row>
    <row r="44" spans="1:12" ht="12" customHeight="1">
      <c r="A44" s="14" t="s">
        <v>14</v>
      </c>
      <c r="B44" s="39">
        <v>5620</v>
      </c>
      <c r="C44" s="40">
        <v>4687</v>
      </c>
      <c r="D44" s="41">
        <v>0</v>
      </c>
      <c r="E44" s="41">
        <v>0</v>
      </c>
      <c r="F44" s="41">
        <v>5620</v>
      </c>
      <c r="G44" s="41">
        <v>4687</v>
      </c>
      <c r="H44" s="29" t="s">
        <v>14</v>
      </c>
      <c r="J44" s="107"/>
      <c r="K44" s="107"/>
      <c r="L44" s="106"/>
    </row>
    <row r="45" spans="1:12" ht="12" customHeight="1">
      <c r="A45" s="14" t="s">
        <v>15</v>
      </c>
      <c r="B45" s="39">
        <v>4055</v>
      </c>
      <c r="C45" s="40">
        <v>3027</v>
      </c>
      <c r="D45" s="41">
        <v>0</v>
      </c>
      <c r="E45" s="41">
        <v>0</v>
      </c>
      <c r="F45" s="41">
        <v>4055</v>
      </c>
      <c r="G45" s="41">
        <v>3027</v>
      </c>
      <c r="H45" s="29" t="s">
        <v>15</v>
      </c>
      <c r="J45" s="107"/>
      <c r="K45" s="107"/>
      <c r="L45" s="106"/>
    </row>
    <row r="46" spans="1:12" ht="12" customHeight="1">
      <c r="A46" s="14" t="s">
        <v>16</v>
      </c>
      <c r="B46" s="39">
        <v>6579</v>
      </c>
      <c r="C46" s="40">
        <v>4029</v>
      </c>
      <c r="D46" s="41">
        <v>0</v>
      </c>
      <c r="E46" s="41">
        <v>0</v>
      </c>
      <c r="F46" s="41">
        <v>6579</v>
      </c>
      <c r="G46" s="41">
        <v>4029</v>
      </c>
      <c r="H46" s="26" t="s">
        <v>17</v>
      </c>
      <c r="J46" s="107"/>
      <c r="K46" s="107"/>
      <c r="L46" s="106"/>
    </row>
    <row r="47" spans="1:12" ht="23.25" customHeight="1">
      <c r="A47" s="19" t="s">
        <v>43</v>
      </c>
      <c r="B47" s="39"/>
      <c r="C47" s="40"/>
      <c r="D47" s="41"/>
      <c r="E47" s="41"/>
      <c r="F47" s="41"/>
      <c r="G47" s="41"/>
      <c r="H47" s="27" t="s">
        <v>24</v>
      </c>
      <c r="J47" s="107"/>
      <c r="K47" s="107"/>
      <c r="L47" s="106"/>
    </row>
    <row r="48" spans="1:11" ht="12" customHeight="1">
      <c r="A48" s="14" t="s">
        <v>19</v>
      </c>
      <c r="B48" s="39">
        <v>24634</v>
      </c>
      <c r="C48" s="40">
        <v>21233</v>
      </c>
      <c r="D48" s="41">
        <v>-1</v>
      </c>
      <c r="E48" s="41">
        <v>1</v>
      </c>
      <c r="F48" s="41">
        <v>24635</v>
      </c>
      <c r="G48" s="41">
        <v>21232</v>
      </c>
      <c r="H48" s="26" t="s">
        <v>19</v>
      </c>
      <c r="J48" s="107"/>
      <c r="K48" s="107"/>
    </row>
    <row r="49" spans="1:12" ht="12" customHeight="1">
      <c r="A49" s="14" t="s">
        <v>25</v>
      </c>
      <c r="B49" s="39">
        <v>56172</v>
      </c>
      <c r="C49" s="40">
        <v>101168</v>
      </c>
      <c r="D49" s="41">
        <v>1</v>
      </c>
      <c r="E49" s="41">
        <v>0</v>
      </c>
      <c r="F49" s="41">
        <v>56171</v>
      </c>
      <c r="G49" s="41">
        <v>101168</v>
      </c>
      <c r="H49" s="26" t="s">
        <v>25</v>
      </c>
      <c r="J49" s="107"/>
      <c r="K49" s="107"/>
      <c r="L49" s="106"/>
    </row>
    <row r="50" spans="1:11" ht="12" customHeight="1">
      <c r="A50" s="14" t="s">
        <v>26</v>
      </c>
      <c r="B50" s="39">
        <v>10634</v>
      </c>
      <c r="C50" s="40">
        <v>7056</v>
      </c>
      <c r="D50" s="41">
        <v>0</v>
      </c>
      <c r="E50" s="41">
        <v>0</v>
      </c>
      <c r="F50" s="41">
        <v>10634</v>
      </c>
      <c r="G50" s="41">
        <v>7056</v>
      </c>
      <c r="H50" s="26" t="s">
        <v>27</v>
      </c>
      <c r="J50" s="107"/>
      <c r="K50" s="107"/>
    </row>
    <row r="51" spans="1:12" ht="12" customHeight="1">
      <c r="A51" s="15" t="s">
        <v>28</v>
      </c>
      <c r="B51" s="42">
        <v>153944</v>
      </c>
      <c r="C51" s="43">
        <v>132491</v>
      </c>
      <c r="D51" s="38">
        <v>0</v>
      </c>
      <c r="E51" s="38">
        <v>-1</v>
      </c>
      <c r="F51" s="38">
        <v>153944</v>
      </c>
      <c r="G51" s="38">
        <v>132492</v>
      </c>
      <c r="H51" s="28" t="s">
        <v>29</v>
      </c>
      <c r="J51" s="107"/>
      <c r="K51" s="107"/>
      <c r="L51" s="106"/>
    </row>
    <row r="52" spans="1:12" ht="19.5">
      <c r="A52" s="13" t="s">
        <v>9</v>
      </c>
      <c r="B52" s="39"/>
      <c r="C52" s="40"/>
      <c r="D52" s="41"/>
      <c r="E52" s="41"/>
      <c r="F52" s="41"/>
      <c r="G52" s="41"/>
      <c r="H52" s="25" t="s">
        <v>10</v>
      </c>
      <c r="J52" s="107"/>
      <c r="K52" s="107"/>
      <c r="L52" s="106"/>
    </row>
    <row r="53" spans="1:12" ht="12" customHeight="1">
      <c r="A53" s="14" t="s">
        <v>44</v>
      </c>
      <c r="B53" s="39">
        <v>7387</v>
      </c>
      <c r="C53" s="40">
        <v>5958</v>
      </c>
      <c r="D53" s="41">
        <v>0</v>
      </c>
      <c r="E53" s="41">
        <v>0</v>
      </c>
      <c r="F53" s="41">
        <v>7387</v>
      </c>
      <c r="G53" s="41">
        <v>5958</v>
      </c>
      <c r="H53" s="29" t="s">
        <v>44</v>
      </c>
      <c r="J53" s="107"/>
      <c r="K53" s="107"/>
      <c r="L53" s="106"/>
    </row>
    <row r="54" spans="1:12" ht="12" customHeight="1">
      <c r="A54" s="14" t="s">
        <v>45</v>
      </c>
      <c r="B54" s="39">
        <v>7574</v>
      </c>
      <c r="C54" s="40">
        <v>7050</v>
      </c>
      <c r="D54" s="41">
        <v>0</v>
      </c>
      <c r="E54" s="41">
        <v>0</v>
      </c>
      <c r="F54" s="41">
        <v>7574</v>
      </c>
      <c r="G54" s="41">
        <v>7050</v>
      </c>
      <c r="H54" s="29" t="s">
        <v>45</v>
      </c>
      <c r="J54" s="107"/>
      <c r="K54" s="107"/>
      <c r="L54" s="106"/>
    </row>
    <row r="55" spans="1:12" ht="12" customHeight="1">
      <c r="A55" s="14" t="s">
        <v>46</v>
      </c>
      <c r="B55" s="39">
        <v>6094</v>
      </c>
      <c r="C55" s="40">
        <v>5621</v>
      </c>
      <c r="D55" s="41">
        <v>0</v>
      </c>
      <c r="E55" s="41">
        <v>0</v>
      </c>
      <c r="F55" s="41">
        <v>6094</v>
      </c>
      <c r="G55" s="41">
        <v>5621</v>
      </c>
      <c r="H55" s="29" t="s">
        <v>46</v>
      </c>
      <c r="J55" s="107"/>
      <c r="K55" s="107"/>
      <c r="L55" s="106"/>
    </row>
    <row r="56" spans="1:12" ht="12" customHeight="1">
      <c r="A56" s="14" t="s">
        <v>47</v>
      </c>
      <c r="B56" s="39">
        <v>8192</v>
      </c>
      <c r="C56" s="40">
        <v>8433</v>
      </c>
      <c r="D56" s="41">
        <v>0</v>
      </c>
      <c r="E56" s="41">
        <v>-1</v>
      </c>
      <c r="F56" s="41">
        <v>8192</v>
      </c>
      <c r="G56" s="41">
        <v>8434</v>
      </c>
      <c r="H56" s="29" t="s">
        <v>47</v>
      </c>
      <c r="J56" s="107"/>
      <c r="K56" s="107"/>
      <c r="L56" s="106"/>
    </row>
    <row r="57" spans="1:12" ht="12" customHeight="1">
      <c r="A57" s="14" t="s">
        <v>11</v>
      </c>
      <c r="B57" s="39">
        <v>13926</v>
      </c>
      <c r="C57" s="40">
        <v>12584</v>
      </c>
      <c r="D57" s="41">
        <v>-1</v>
      </c>
      <c r="E57" s="41">
        <v>-1</v>
      </c>
      <c r="F57" s="41">
        <v>13927</v>
      </c>
      <c r="G57" s="41">
        <v>12585</v>
      </c>
      <c r="H57" s="29" t="s">
        <v>11</v>
      </c>
      <c r="J57" s="107"/>
      <c r="K57" s="107"/>
      <c r="L57" s="106"/>
    </row>
    <row r="58" spans="1:12" ht="12" customHeight="1">
      <c r="A58" s="14" t="s">
        <v>12</v>
      </c>
      <c r="B58" s="39">
        <v>18525</v>
      </c>
      <c r="C58" s="40">
        <v>16770</v>
      </c>
      <c r="D58" s="41">
        <v>-1</v>
      </c>
      <c r="E58" s="41">
        <v>0</v>
      </c>
      <c r="F58" s="41">
        <v>18526</v>
      </c>
      <c r="G58" s="41">
        <v>16770</v>
      </c>
      <c r="H58" s="29" t="s">
        <v>12</v>
      </c>
      <c r="J58" s="107"/>
      <c r="K58" s="107"/>
      <c r="L58" s="106"/>
    </row>
    <row r="59" spans="1:12" ht="12" customHeight="1">
      <c r="A59" s="14" t="s">
        <v>48</v>
      </c>
      <c r="B59" s="39">
        <v>16772</v>
      </c>
      <c r="C59" s="40">
        <v>15733</v>
      </c>
      <c r="D59" s="41">
        <v>0</v>
      </c>
      <c r="E59" s="41">
        <v>1</v>
      </c>
      <c r="F59" s="41">
        <v>16772</v>
      </c>
      <c r="G59" s="41">
        <v>15732</v>
      </c>
      <c r="H59" s="29" t="s">
        <v>48</v>
      </c>
      <c r="J59" s="107"/>
      <c r="K59" s="107"/>
      <c r="L59" s="106"/>
    </row>
    <row r="60" spans="1:12" ht="12" customHeight="1">
      <c r="A60" s="14" t="s">
        <v>49</v>
      </c>
      <c r="B60" s="39">
        <v>12852</v>
      </c>
      <c r="C60" s="40">
        <v>12207</v>
      </c>
      <c r="D60" s="41">
        <v>4</v>
      </c>
      <c r="E60" s="41">
        <v>0</v>
      </c>
      <c r="F60" s="41">
        <v>12848</v>
      </c>
      <c r="G60" s="41">
        <v>12207</v>
      </c>
      <c r="H60" s="29" t="s">
        <v>49</v>
      </c>
      <c r="J60" s="107"/>
      <c r="K60" s="107"/>
      <c r="L60" s="106"/>
    </row>
    <row r="61" spans="1:12" ht="12" customHeight="1">
      <c r="A61" s="14" t="s">
        <v>50</v>
      </c>
      <c r="B61" s="39">
        <v>9741</v>
      </c>
      <c r="C61" s="40">
        <v>8945</v>
      </c>
      <c r="D61" s="41">
        <v>0</v>
      </c>
      <c r="E61" s="41">
        <v>0</v>
      </c>
      <c r="F61" s="41">
        <v>9741</v>
      </c>
      <c r="G61" s="41">
        <v>8945</v>
      </c>
      <c r="H61" s="29" t="s">
        <v>50</v>
      </c>
      <c r="J61" s="107"/>
      <c r="K61" s="107"/>
      <c r="L61" s="106"/>
    </row>
    <row r="62" spans="1:12" ht="12" customHeight="1">
      <c r="A62" s="14" t="s">
        <v>51</v>
      </c>
      <c r="B62" s="39">
        <v>8515</v>
      </c>
      <c r="C62" s="40">
        <v>7336</v>
      </c>
      <c r="D62" s="41">
        <v>0</v>
      </c>
      <c r="E62" s="41">
        <v>0</v>
      </c>
      <c r="F62" s="41">
        <v>8515</v>
      </c>
      <c r="G62" s="41">
        <v>7336</v>
      </c>
      <c r="H62" s="29" t="s">
        <v>51</v>
      </c>
      <c r="J62" s="107"/>
      <c r="K62" s="107"/>
      <c r="L62" s="106"/>
    </row>
    <row r="63" spans="1:12" ht="12" customHeight="1">
      <c r="A63" s="14" t="s">
        <v>13</v>
      </c>
      <c r="B63" s="39">
        <v>10128</v>
      </c>
      <c r="C63" s="40">
        <v>7737</v>
      </c>
      <c r="D63" s="41">
        <v>0</v>
      </c>
      <c r="E63" s="41">
        <v>0</v>
      </c>
      <c r="F63" s="41">
        <v>10128</v>
      </c>
      <c r="G63" s="41">
        <v>7737</v>
      </c>
      <c r="H63" s="29" t="s">
        <v>13</v>
      </c>
      <c r="J63" s="107"/>
      <c r="K63" s="107"/>
      <c r="L63" s="106"/>
    </row>
    <row r="64" spans="1:12" ht="12" customHeight="1">
      <c r="A64" s="14" t="s">
        <v>14</v>
      </c>
      <c r="B64" s="39">
        <v>9761</v>
      </c>
      <c r="C64" s="40">
        <v>7600</v>
      </c>
      <c r="D64" s="41">
        <v>-1</v>
      </c>
      <c r="E64" s="41">
        <v>0</v>
      </c>
      <c r="F64" s="41">
        <v>9762</v>
      </c>
      <c r="G64" s="41">
        <v>7600</v>
      </c>
      <c r="H64" s="29" t="s">
        <v>14</v>
      </c>
      <c r="J64" s="107"/>
      <c r="K64" s="107"/>
      <c r="L64" s="106"/>
    </row>
    <row r="65" spans="1:12" ht="12" customHeight="1">
      <c r="A65" s="14" t="s">
        <v>15</v>
      </c>
      <c r="B65" s="39">
        <v>8138</v>
      </c>
      <c r="C65" s="40">
        <v>5721</v>
      </c>
      <c r="D65" s="41">
        <v>-1</v>
      </c>
      <c r="E65" s="41">
        <v>0</v>
      </c>
      <c r="F65" s="41">
        <v>8139</v>
      </c>
      <c r="G65" s="41">
        <v>5721</v>
      </c>
      <c r="H65" s="29" t="s">
        <v>15</v>
      </c>
      <c r="J65" s="107"/>
      <c r="K65" s="107"/>
      <c r="L65" s="106"/>
    </row>
    <row r="66" spans="1:11" ht="12" customHeight="1">
      <c r="A66" s="14" t="s">
        <v>16</v>
      </c>
      <c r="B66" s="39">
        <v>16339</v>
      </c>
      <c r="C66" s="40">
        <v>10796</v>
      </c>
      <c r="D66" s="41">
        <v>0</v>
      </c>
      <c r="E66" s="41">
        <v>0</v>
      </c>
      <c r="F66" s="41">
        <v>16339</v>
      </c>
      <c r="G66" s="41">
        <v>10796</v>
      </c>
      <c r="H66" s="26" t="s">
        <v>17</v>
      </c>
      <c r="J66" s="107"/>
      <c r="K66" s="107"/>
    </row>
    <row r="67" spans="1:11" ht="29.25">
      <c r="A67" s="19" t="s">
        <v>30</v>
      </c>
      <c r="B67" s="39"/>
      <c r="C67" s="40"/>
      <c r="D67" s="41"/>
      <c r="E67" s="41"/>
      <c r="F67" s="41"/>
      <c r="G67" s="41"/>
      <c r="H67" s="27" t="s">
        <v>31</v>
      </c>
      <c r="J67" s="107"/>
      <c r="K67" s="107"/>
    </row>
    <row r="68" spans="1:11" ht="12" customHeight="1">
      <c r="A68" s="14" t="s">
        <v>19</v>
      </c>
      <c r="B68" s="39">
        <v>22239</v>
      </c>
      <c r="C68" s="40">
        <v>19652</v>
      </c>
      <c r="D68" s="41">
        <v>0</v>
      </c>
      <c r="E68" s="41">
        <v>0</v>
      </c>
      <c r="F68" s="41">
        <v>22239</v>
      </c>
      <c r="G68" s="41">
        <v>19652</v>
      </c>
      <c r="H68" s="29" t="s">
        <v>19</v>
      </c>
      <c r="J68" s="107"/>
      <c r="K68" s="107"/>
    </row>
    <row r="69" spans="1:12" ht="12" customHeight="1">
      <c r="A69" s="14" t="s">
        <v>20</v>
      </c>
      <c r="B69" s="39">
        <v>97467</v>
      </c>
      <c r="C69" s="40">
        <v>88722</v>
      </c>
      <c r="D69" s="41">
        <v>2</v>
      </c>
      <c r="E69" s="41">
        <v>-1</v>
      </c>
      <c r="F69" s="41">
        <v>97465</v>
      </c>
      <c r="G69" s="41">
        <v>88723</v>
      </c>
      <c r="H69" s="29" t="s">
        <v>20</v>
      </c>
      <c r="J69" s="107"/>
      <c r="K69" s="107"/>
      <c r="L69" s="106"/>
    </row>
    <row r="70" spans="1:13" ht="12" customHeight="1">
      <c r="A70" s="14" t="s">
        <v>21</v>
      </c>
      <c r="B70" s="39">
        <v>34238</v>
      </c>
      <c r="C70" s="40">
        <v>24117</v>
      </c>
      <c r="D70" s="41">
        <v>-2</v>
      </c>
      <c r="E70" s="41">
        <v>0</v>
      </c>
      <c r="F70" s="41">
        <v>34240</v>
      </c>
      <c r="G70" s="41">
        <v>24117</v>
      </c>
      <c r="H70" s="29" t="s">
        <v>22</v>
      </c>
      <c r="J70" s="107"/>
      <c r="K70" s="107"/>
      <c r="M70" s="100" t="s">
        <v>88</v>
      </c>
    </row>
    <row r="71" spans="1:12" ht="12" customHeight="1">
      <c r="A71" s="154"/>
      <c r="B71" s="155" t="s">
        <v>32</v>
      </c>
      <c r="C71" s="156"/>
      <c r="D71" s="156"/>
      <c r="E71" s="156"/>
      <c r="F71" s="156"/>
      <c r="G71" s="157"/>
      <c r="H71" s="154"/>
      <c r="J71" s="107"/>
      <c r="K71" s="107"/>
      <c r="L71" s="106"/>
    </row>
    <row r="72" spans="1:12" ht="12" customHeight="1">
      <c r="A72" s="154"/>
      <c r="B72" s="158" t="s">
        <v>33</v>
      </c>
      <c r="C72" s="159"/>
      <c r="D72" s="159"/>
      <c r="E72" s="159"/>
      <c r="F72" s="159"/>
      <c r="G72" s="160"/>
      <c r="H72" s="154"/>
      <c r="J72" s="107"/>
      <c r="K72" s="107"/>
      <c r="L72" s="106"/>
    </row>
    <row r="73" spans="1:12" ht="12" customHeight="1">
      <c r="A73" s="110" t="s">
        <v>38</v>
      </c>
      <c r="B73" s="111">
        <v>292919</v>
      </c>
      <c r="C73" s="45">
        <v>298410</v>
      </c>
      <c r="D73" s="46">
        <v>119665</v>
      </c>
      <c r="E73" s="37">
        <v>97920</v>
      </c>
      <c r="F73" s="46">
        <v>173254</v>
      </c>
      <c r="G73" s="47">
        <v>200490</v>
      </c>
      <c r="H73" s="28" t="s">
        <v>40</v>
      </c>
      <c r="J73" s="107"/>
      <c r="K73" s="107"/>
      <c r="L73" s="106"/>
    </row>
    <row r="74" spans="1:12" ht="19.5">
      <c r="A74" s="33" t="s">
        <v>9</v>
      </c>
      <c r="B74" s="48"/>
      <c r="C74" s="40"/>
      <c r="D74" s="48"/>
      <c r="E74" s="40"/>
      <c r="F74" s="48"/>
      <c r="G74" s="49"/>
      <c r="H74" s="25" t="s">
        <v>10</v>
      </c>
      <c r="J74" s="107"/>
      <c r="K74" s="107"/>
      <c r="L74" s="106"/>
    </row>
    <row r="75" spans="1:12" ht="12" customHeight="1">
      <c r="A75" s="34" t="s">
        <v>44</v>
      </c>
      <c r="B75" s="48">
        <v>25953</v>
      </c>
      <c r="C75" s="40">
        <v>22520</v>
      </c>
      <c r="D75" s="48">
        <v>14328</v>
      </c>
      <c r="E75" s="40">
        <v>13006</v>
      </c>
      <c r="F75" s="48">
        <v>11625</v>
      </c>
      <c r="G75" s="48">
        <v>9514</v>
      </c>
      <c r="H75" s="29" t="s">
        <v>44</v>
      </c>
      <c r="J75" s="107"/>
      <c r="K75" s="107"/>
      <c r="L75" s="106"/>
    </row>
    <row r="76" spans="1:12" ht="12" customHeight="1">
      <c r="A76" s="34" t="s">
        <v>45</v>
      </c>
      <c r="B76" s="48">
        <v>27332</v>
      </c>
      <c r="C76" s="40">
        <v>26446</v>
      </c>
      <c r="D76" s="48">
        <v>15336</v>
      </c>
      <c r="E76" s="40">
        <v>15682</v>
      </c>
      <c r="F76" s="48">
        <v>11996</v>
      </c>
      <c r="G76" s="48">
        <v>10764</v>
      </c>
      <c r="H76" s="29" t="s">
        <v>45</v>
      </c>
      <c r="J76" s="107"/>
      <c r="K76" s="107"/>
      <c r="L76" s="106"/>
    </row>
    <row r="77" spans="1:12" ht="12" customHeight="1">
      <c r="A77" s="34" t="s">
        <v>46</v>
      </c>
      <c r="B77" s="48">
        <v>14495</v>
      </c>
      <c r="C77" s="40">
        <v>13625</v>
      </c>
      <c r="D77" s="48">
        <v>5161</v>
      </c>
      <c r="E77" s="40">
        <v>5271</v>
      </c>
      <c r="F77" s="48">
        <v>9334</v>
      </c>
      <c r="G77" s="48">
        <v>8354</v>
      </c>
      <c r="H77" s="29" t="s">
        <v>46</v>
      </c>
      <c r="J77" s="107"/>
      <c r="K77" s="107"/>
      <c r="L77" s="106"/>
    </row>
    <row r="78" spans="1:12" ht="12" customHeight="1">
      <c r="A78" s="34" t="s">
        <v>47</v>
      </c>
      <c r="B78" s="48">
        <v>68713</v>
      </c>
      <c r="C78" s="40">
        <v>57139</v>
      </c>
      <c r="D78" s="48">
        <v>57036</v>
      </c>
      <c r="E78" s="40">
        <v>40610</v>
      </c>
      <c r="F78" s="48">
        <v>11677</v>
      </c>
      <c r="G78" s="48">
        <v>16529</v>
      </c>
      <c r="H78" s="29" t="s">
        <v>47</v>
      </c>
      <c r="J78" s="107"/>
      <c r="K78" s="107"/>
      <c r="L78" s="106"/>
    </row>
    <row r="79" spans="1:16" ht="12" customHeight="1">
      <c r="A79" s="34" t="s">
        <v>11</v>
      </c>
      <c r="B79" s="48">
        <v>4053</v>
      </c>
      <c r="C79" s="40">
        <v>11252</v>
      </c>
      <c r="D79" s="48">
        <v>-5554</v>
      </c>
      <c r="E79" s="40">
        <v>-12081</v>
      </c>
      <c r="F79" s="48">
        <v>9607</v>
      </c>
      <c r="G79" s="48">
        <v>23333</v>
      </c>
      <c r="H79" s="29" t="s">
        <v>11</v>
      </c>
      <c r="J79" s="107"/>
      <c r="K79" s="107"/>
      <c r="L79" s="106"/>
      <c r="P79" s="1" t="s">
        <v>103</v>
      </c>
    </row>
    <row r="80" spans="1:12" ht="12" customHeight="1">
      <c r="A80" s="34" t="s">
        <v>12</v>
      </c>
      <c r="B80" s="48">
        <v>58839</v>
      </c>
      <c r="C80" s="40">
        <v>62322</v>
      </c>
      <c r="D80" s="48">
        <v>38929</v>
      </c>
      <c r="E80" s="40">
        <v>34793</v>
      </c>
      <c r="F80" s="48">
        <v>19910</v>
      </c>
      <c r="G80" s="48">
        <v>27529</v>
      </c>
      <c r="H80" s="29" t="s">
        <v>12</v>
      </c>
      <c r="J80" s="107"/>
      <c r="K80" s="107"/>
      <c r="L80" s="106"/>
    </row>
    <row r="81" spans="1:12" ht="12" customHeight="1">
      <c r="A81" s="34" t="s">
        <v>48</v>
      </c>
      <c r="B81" s="48">
        <v>39235</v>
      </c>
      <c r="C81" s="40">
        <v>42850</v>
      </c>
      <c r="D81" s="48">
        <v>19103</v>
      </c>
      <c r="E81" s="40">
        <v>17412</v>
      </c>
      <c r="F81" s="48">
        <v>20132</v>
      </c>
      <c r="G81" s="48">
        <v>25438</v>
      </c>
      <c r="H81" s="29" t="s">
        <v>48</v>
      </c>
      <c r="J81" s="107"/>
      <c r="K81" s="107"/>
      <c r="L81" s="106"/>
    </row>
    <row r="82" spans="1:12" ht="12" customHeight="1">
      <c r="A82" s="34" t="s">
        <v>49</v>
      </c>
      <c r="B82" s="48">
        <v>18668</v>
      </c>
      <c r="C82" s="40">
        <v>21190</v>
      </c>
      <c r="D82" s="48">
        <v>3686</v>
      </c>
      <c r="E82" s="40">
        <v>2048</v>
      </c>
      <c r="F82" s="48">
        <v>14982</v>
      </c>
      <c r="G82" s="48">
        <v>19142</v>
      </c>
      <c r="H82" s="29" t="s">
        <v>49</v>
      </c>
      <c r="J82" s="107"/>
      <c r="K82" s="107"/>
      <c r="L82" s="106"/>
    </row>
    <row r="83" spans="1:12" ht="12" customHeight="1">
      <c r="A83" s="34" t="s">
        <v>50</v>
      </c>
      <c r="B83" s="48">
        <v>6720</v>
      </c>
      <c r="C83" s="40">
        <v>10231</v>
      </c>
      <c r="D83" s="48">
        <v>-3486</v>
      </c>
      <c r="E83" s="40">
        <v>-3381</v>
      </c>
      <c r="F83" s="48">
        <v>10206</v>
      </c>
      <c r="G83" s="48">
        <v>13612</v>
      </c>
      <c r="H83" s="29" t="s">
        <v>50</v>
      </c>
      <c r="J83" s="107"/>
      <c r="K83" s="107"/>
      <c r="L83" s="106"/>
    </row>
    <row r="84" spans="1:12" ht="12" customHeight="1">
      <c r="A84" s="34" t="s">
        <v>51</v>
      </c>
      <c r="B84" s="48">
        <v>2375</v>
      </c>
      <c r="C84" s="40">
        <v>6111</v>
      </c>
      <c r="D84" s="48">
        <v>-5656</v>
      </c>
      <c r="E84" s="40">
        <v>-4828</v>
      </c>
      <c r="F84" s="48">
        <v>8031</v>
      </c>
      <c r="G84" s="48">
        <v>10939</v>
      </c>
      <c r="H84" s="29" t="s">
        <v>51</v>
      </c>
      <c r="J84" s="107"/>
      <c r="K84" s="107"/>
      <c r="L84" s="106"/>
    </row>
    <row r="85" spans="1:12" ht="12" customHeight="1">
      <c r="A85" s="34" t="s">
        <v>13</v>
      </c>
      <c r="B85" s="48">
        <v>2475</v>
      </c>
      <c r="C85" s="40">
        <v>2870</v>
      </c>
      <c r="D85" s="48">
        <v>-7413</v>
      </c>
      <c r="E85" s="40">
        <v>-6243</v>
      </c>
      <c r="F85" s="48">
        <v>9888</v>
      </c>
      <c r="G85" s="48">
        <v>9113</v>
      </c>
      <c r="H85" s="29" t="s">
        <v>13</v>
      </c>
      <c r="J85" s="107"/>
      <c r="K85" s="107"/>
      <c r="L85" s="106"/>
    </row>
    <row r="86" spans="1:11" ht="12" customHeight="1">
      <c r="A86" s="34" t="s">
        <v>14</v>
      </c>
      <c r="B86" s="48">
        <v>1073</v>
      </c>
      <c r="C86" s="40">
        <v>1291</v>
      </c>
      <c r="D86" s="48">
        <v>-9270</v>
      </c>
      <c r="E86" s="40">
        <v>-7272</v>
      </c>
      <c r="F86" s="48">
        <v>10343</v>
      </c>
      <c r="G86" s="48">
        <v>8563</v>
      </c>
      <c r="H86" s="29" t="s">
        <v>14</v>
      </c>
      <c r="J86" s="107"/>
      <c r="K86" s="107"/>
    </row>
    <row r="87" spans="1:12" ht="12" customHeight="1">
      <c r="A87" s="34" t="s">
        <v>15</v>
      </c>
      <c r="B87" s="48">
        <v>2453</v>
      </c>
      <c r="C87" s="40">
        <v>2195</v>
      </c>
      <c r="D87" s="48">
        <v>-6029</v>
      </c>
      <c r="E87" s="40">
        <v>-4054</v>
      </c>
      <c r="F87" s="48">
        <v>8482</v>
      </c>
      <c r="G87" s="48">
        <v>6249</v>
      </c>
      <c r="H87" s="29" t="s">
        <v>15</v>
      </c>
      <c r="J87" s="107"/>
      <c r="K87" s="107"/>
      <c r="L87" s="106"/>
    </row>
    <row r="88" spans="1:11" ht="12" customHeight="1">
      <c r="A88" s="34" t="s">
        <v>16</v>
      </c>
      <c r="B88" s="48">
        <v>20535</v>
      </c>
      <c r="C88" s="40">
        <v>18368</v>
      </c>
      <c r="D88" s="48">
        <v>3494</v>
      </c>
      <c r="E88" s="40">
        <v>6957</v>
      </c>
      <c r="F88" s="48">
        <v>17041</v>
      </c>
      <c r="G88" s="49">
        <v>11411</v>
      </c>
      <c r="H88" s="26" t="s">
        <v>17</v>
      </c>
      <c r="J88" s="107"/>
      <c r="K88" s="107"/>
    </row>
    <row r="89" spans="1:12" ht="29.25">
      <c r="A89" s="32" t="s">
        <v>34</v>
      </c>
      <c r="B89" s="48"/>
      <c r="C89" s="40"/>
      <c r="D89" s="48"/>
      <c r="E89" s="40"/>
      <c r="F89" s="48"/>
      <c r="G89" s="49"/>
      <c r="H89" s="27" t="s">
        <v>18</v>
      </c>
      <c r="J89" s="107"/>
      <c r="K89" s="107"/>
      <c r="L89" s="106"/>
    </row>
    <row r="90" spans="1:12" ht="19.5">
      <c r="A90" s="33" t="s">
        <v>39</v>
      </c>
      <c r="B90" s="48">
        <v>77731</v>
      </c>
      <c r="C90" s="40">
        <v>71479</v>
      </c>
      <c r="D90" s="48">
        <v>42854</v>
      </c>
      <c r="E90" s="40">
        <v>41185</v>
      </c>
      <c r="F90" s="48">
        <v>34877</v>
      </c>
      <c r="G90" s="49">
        <v>30294</v>
      </c>
      <c r="H90" s="25" t="s">
        <v>41</v>
      </c>
      <c r="J90" s="107"/>
      <c r="K90" s="107"/>
      <c r="L90" s="106"/>
    </row>
    <row r="91" spans="1:12" ht="19.5">
      <c r="A91" s="33" t="s">
        <v>104</v>
      </c>
      <c r="B91" s="48">
        <v>189113</v>
      </c>
      <c r="C91" s="40">
        <v>203359</v>
      </c>
      <c r="D91" s="48">
        <v>82949</v>
      </c>
      <c r="E91" s="40">
        <v>56173</v>
      </c>
      <c r="F91" s="48">
        <v>106164</v>
      </c>
      <c r="G91" s="49">
        <v>147186</v>
      </c>
      <c r="H91" s="25" t="s">
        <v>105</v>
      </c>
      <c r="J91" s="107"/>
      <c r="K91" s="107"/>
      <c r="L91" s="106"/>
    </row>
    <row r="92" spans="1:12" ht="19.5">
      <c r="A92" s="33" t="s">
        <v>106</v>
      </c>
      <c r="B92" s="48">
        <v>26075</v>
      </c>
      <c r="C92" s="40">
        <v>23572</v>
      </c>
      <c r="D92" s="48">
        <v>-6138</v>
      </c>
      <c r="E92" s="40">
        <v>562</v>
      </c>
      <c r="F92" s="48">
        <v>32213</v>
      </c>
      <c r="G92" s="49">
        <v>23010</v>
      </c>
      <c r="H92" s="25" t="s">
        <v>107</v>
      </c>
      <c r="J92" s="107"/>
      <c r="K92" s="107"/>
      <c r="L92" s="106"/>
    </row>
    <row r="93" spans="1:12" ht="12" customHeight="1">
      <c r="A93" s="24" t="s">
        <v>8</v>
      </c>
      <c r="B93" s="44">
        <v>89956</v>
      </c>
      <c r="C93" s="45">
        <v>118597</v>
      </c>
      <c r="D93" s="46">
        <v>28749</v>
      </c>
      <c r="E93" s="37">
        <v>17973</v>
      </c>
      <c r="F93" s="46">
        <v>61207</v>
      </c>
      <c r="G93" s="47">
        <v>100624</v>
      </c>
      <c r="H93" s="28" t="s">
        <v>23</v>
      </c>
      <c r="J93" s="107"/>
      <c r="K93" s="107"/>
      <c r="L93" s="106"/>
    </row>
    <row r="94" spans="1:12" ht="19.5">
      <c r="A94" s="33" t="s">
        <v>42</v>
      </c>
      <c r="B94" s="48"/>
      <c r="C94" s="40"/>
      <c r="D94" s="48"/>
      <c r="E94" s="40"/>
      <c r="F94" s="48"/>
      <c r="G94" s="49"/>
      <c r="H94" s="25" t="s">
        <v>10</v>
      </c>
      <c r="J94" s="107"/>
      <c r="K94" s="107"/>
      <c r="L94" s="106"/>
    </row>
    <row r="95" spans="1:12" ht="12" customHeight="1">
      <c r="A95" s="34" t="s">
        <v>44</v>
      </c>
      <c r="B95" s="48">
        <v>13175</v>
      </c>
      <c r="C95" s="40">
        <v>11159</v>
      </c>
      <c r="D95" s="48">
        <v>7171</v>
      </c>
      <c r="E95" s="40">
        <v>6281</v>
      </c>
      <c r="F95" s="48">
        <v>6004</v>
      </c>
      <c r="G95" s="48">
        <v>4878</v>
      </c>
      <c r="H95" s="29" t="s">
        <v>44</v>
      </c>
      <c r="J95" s="107"/>
      <c r="K95" s="107"/>
      <c r="L95" s="106"/>
    </row>
    <row r="96" spans="1:12" ht="12" customHeight="1">
      <c r="A96" s="34" t="s">
        <v>45</v>
      </c>
      <c r="B96" s="48">
        <v>13958</v>
      </c>
      <c r="C96" s="40">
        <v>13283</v>
      </c>
      <c r="D96" s="48">
        <v>7565</v>
      </c>
      <c r="E96" s="40">
        <v>7723</v>
      </c>
      <c r="F96" s="48">
        <v>6393</v>
      </c>
      <c r="G96" s="48">
        <v>5560</v>
      </c>
      <c r="H96" s="29" t="s">
        <v>45</v>
      </c>
      <c r="J96" s="107"/>
      <c r="K96" s="107"/>
      <c r="L96" s="106"/>
    </row>
    <row r="97" spans="1:12" ht="12" customHeight="1">
      <c r="A97" s="34" t="s">
        <v>46</v>
      </c>
      <c r="B97" s="48">
        <v>7528</v>
      </c>
      <c r="C97" s="40">
        <v>7073</v>
      </c>
      <c r="D97" s="48">
        <v>2609</v>
      </c>
      <c r="E97" s="40">
        <v>2787</v>
      </c>
      <c r="F97" s="48">
        <v>4919</v>
      </c>
      <c r="G97" s="48">
        <v>4286</v>
      </c>
      <c r="H97" s="29" t="s">
        <v>46</v>
      </c>
      <c r="J97" s="107"/>
      <c r="K97" s="107"/>
      <c r="L97" s="106"/>
    </row>
    <row r="98" spans="1:12" ht="12" customHeight="1">
      <c r="A98" s="34" t="s">
        <v>47</v>
      </c>
      <c r="B98" s="48">
        <v>30656</v>
      </c>
      <c r="C98" s="40">
        <v>27545</v>
      </c>
      <c r="D98" s="48">
        <v>25392</v>
      </c>
      <c r="E98" s="40">
        <v>17990</v>
      </c>
      <c r="F98" s="48">
        <v>5264</v>
      </c>
      <c r="G98" s="48">
        <v>9555</v>
      </c>
      <c r="H98" s="29" t="s">
        <v>47</v>
      </c>
      <c r="J98" s="107"/>
      <c r="K98" s="107"/>
      <c r="L98" s="106"/>
    </row>
    <row r="99" spans="1:12" ht="12" customHeight="1">
      <c r="A99" s="34" t="s">
        <v>11</v>
      </c>
      <c r="B99" s="48">
        <v>-7209</v>
      </c>
      <c r="C99" s="40">
        <v>4608</v>
      </c>
      <c r="D99" s="48">
        <v>-6244</v>
      </c>
      <c r="E99" s="40">
        <v>-8902</v>
      </c>
      <c r="F99" s="48">
        <v>-965</v>
      </c>
      <c r="G99" s="48">
        <v>13510</v>
      </c>
      <c r="H99" s="29" t="s">
        <v>11</v>
      </c>
      <c r="J99" s="107"/>
      <c r="K99" s="107"/>
      <c r="L99" s="106"/>
    </row>
    <row r="100" spans="1:12" ht="12" customHeight="1">
      <c r="A100" s="34" t="s">
        <v>12</v>
      </c>
      <c r="B100" s="48">
        <v>17306</v>
      </c>
      <c r="C100" s="40">
        <v>24093</v>
      </c>
      <c r="D100" s="48">
        <v>10880</v>
      </c>
      <c r="E100" s="40">
        <v>9253</v>
      </c>
      <c r="F100" s="48">
        <v>6426</v>
      </c>
      <c r="G100" s="48">
        <v>14840</v>
      </c>
      <c r="H100" s="29" t="s">
        <v>12</v>
      </c>
      <c r="J100" s="107"/>
      <c r="K100" s="107"/>
      <c r="L100" s="106"/>
    </row>
    <row r="101" spans="1:12" ht="12" customHeight="1">
      <c r="A101" s="34" t="s">
        <v>48</v>
      </c>
      <c r="B101" s="48">
        <v>12603</v>
      </c>
      <c r="C101" s="40">
        <v>17502</v>
      </c>
      <c r="D101" s="48">
        <v>4553</v>
      </c>
      <c r="E101" s="40">
        <v>3998</v>
      </c>
      <c r="F101" s="48">
        <v>8050</v>
      </c>
      <c r="G101" s="48">
        <v>13504</v>
      </c>
      <c r="H101" s="29" t="s">
        <v>48</v>
      </c>
      <c r="J101" s="107"/>
      <c r="K101" s="107"/>
      <c r="L101" s="106"/>
    </row>
    <row r="102" spans="1:12" ht="12" customHeight="1">
      <c r="A102" s="34" t="s">
        <v>49</v>
      </c>
      <c r="B102" s="48">
        <v>5517</v>
      </c>
      <c r="C102" s="40">
        <v>8282</v>
      </c>
      <c r="D102" s="48">
        <v>-409</v>
      </c>
      <c r="E102" s="40">
        <v>-1735</v>
      </c>
      <c r="F102" s="48">
        <v>5926</v>
      </c>
      <c r="G102" s="48">
        <v>10017</v>
      </c>
      <c r="H102" s="29" t="s">
        <v>49</v>
      </c>
      <c r="J102" s="107"/>
      <c r="K102" s="107"/>
      <c r="L102" s="106"/>
    </row>
    <row r="103" spans="1:12" ht="12" customHeight="1">
      <c r="A103" s="34" t="s">
        <v>50</v>
      </c>
      <c r="B103" s="48">
        <v>327</v>
      </c>
      <c r="C103" s="40">
        <v>3201</v>
      </c>
      <c r="D103" s="48">
        <v>-2989</v>
      </c>
      <c r="E103" s="40">
        <v>-3710</v>
      </c>
      <c r="F103" s="48">
        <v>3316</v>
      </c>
      <c r="G103" s="48">
        <v>6911</v>
      </c>
      <c r="H103" s="29" t="s">
        <v>50</v>
      </c>
      <c r="J103" s="107"/>
      <c r="K103" s="107"/>
      <c r="L103" s="106"/>
    </row>
    <row r="104" spans="1:11" ht="12" customHeight="1">
      <c r="A104" s="34" t="s">
        <v>51</v>
      </c>
      <c r="B104" s="48">
        <v>-2044</v>
      </c>
      <c r="C104" s="40">
        <v>1813</v>
      </c>
      <c r="D104" s="48">
        <v>-4050</v>
      </c>
      <c r="E104" s="40">
        <v>-3836</v>
      </c>
      <c r="F104" s="48">
        <v>2006</v>
      </c>
      <c r="G104" s="48">
        <v>5649</v>
      </c>
      <c r="H104" s="29" t="s">
        <v>51</v>
      </c>
      <c r="J104" s="107"/>
      <c r="K104" s="107"/>
    </row>
    <row r="105" spans="1:12" ht="12" customHeight="1">
      <c r="A105" s="34" t="s">
        <v>13</v>
      </c>
      <c r="B105" s="48">
        <v>-2396</v>
      </c>
      <c r="C105" s="40">
        <v>-956</v>
      </c>
      <c r="D105" s="48">
        <v>-5156</v>
      </c>
      <c r="E105" s="40">
        <v>-4465</v>
      </c>
      <c r="F105" s="48">
        <v>2760</v>
      </c>
      <c r="G105" s="48">
        <v>3509</v>
      </c>
      <c r="H105" s="29" t="s">
        <v>13</v>
      </c>
      <c r="J105" s="107"/>
      <c r="K105" s="107"/>
      <c r="L105" s="106"/>
    </row>
    <row r="106" spans="1:11" ht="12" customHeight="1">
      <c r="A106" s="34" t="s">
        <v>14</v>
      </c>
      <c r="B106" s="48">
        <v>-2014</v>
      </c>
      <c r="C106" s="40">
        <v>-1718</v>
      </c>
      <c r="D106" s="48">
        <v>-5667</v>
      </c>
      <c r="E106" s="40">
        <v>-4931</v>
      </c>
      <c r="F106" s="48">
        <v>3653</v>
      </c>
      <c r="G106" s="48">
        <v>3213</v>
      </c>
      <c r="H106" s="29" t="s">
        <v>14</v>
      </c>
      <c r="J106" s="107"/>
      <c r="K106" s="107"/>
    </row>
    <row r="107" spans="1:12" ht="12" customHeight="1">
      <c r="A107" s="34" t="s">
        <v>15</v>
      </c>
      <c r="B107" s="48">
        <v>-1422</v>
      </c>
      <c r="C107" s="40">
        <v>-1425</v>
      </c>
      <c r="D107" s="48">
        <v>-4124</v>
      </c>
      <c r="E107" s="40">
        <v>-3541</v>
      </c>
      <c r="F107" s="48">
        <v>2702</v>
      </c>
      <c r="G107" s="48">
        <v>2116</v>
      </c>
      <c r="H107" s="29" t="s">
        <v>15</v>
      </c>
      <c r="J107" s="107"/>
      <c r="K107" s="107"/>
      <c r="L107" s="106"/>
    </row>
    <row r="108" spans="1:12" ht="12" customHeight="1">
      <c r="A108" s="34" t="s">
        <v>16</v>
      </c>
      <c r="B108" s="48">
        <v>3971</v>
      </c>
      <c r="C108" s="40">
        <v>4137</v>
      </c>
      <c r="D108" s="48">
        <v>-782</v>
      </c>
      <c r="E108" s="40">
        <v>1061</v>
      </c>
      <c r="F108" s="48">
        <v>4753</v>
      </c>
      <c r="G108" s="48">
        <v>3076</v>
      </c>
      <c r="H108" s="29" t="s">
        <v>17</v>
      </c>
      <c r="J108" s="107"/>
      <c r="K108" s="107"/>
      <c r="L108" s="106"/>
    </row>
    <row r="109" spans="1:12" ht="21" customHeight="1">
      <c r="A109" s="32" t="s">
        <v>43</v>
      </c>
      <c r="B109" s="48"/>
      <c r="C109" s="40"/>
      <c r="D109" s="48"/>
      <c r="E109" s="40"/>
      <c r="F109" s="48"/>
      <c r="G109" s="49"/>
      <c r="H109" s="27" t="s">
        <v>24</v>
      </c>
      <c r="J109" s="107"/>
      <c r="K109" s="107"/>
      <c r="L109" s="106"/>
    </row>
    <row r="110" spans="1:12" ht="12" customHeight="1">
      <c r="A110" s="34" t="s">
        <v>19</v>
      </c>
      <c r="B110" s="48">
        <v>39553</v>
      </c>
      <c r="C110" s="40">
        <v>35976</v>
      </c>
      <c r="D110" s="48">
        <v>21199</v>
      </c>
      <c r="E110" s="40">
        <v>20356</v>
      </c>
      <c r="F110" s="48">
        <v>18354</v>
      </c>
      <c r="G110" s="49">
        <v>15620</v>
      </c>
      <c r="H110" s="26" t="s">
        <v>19</v>
      </c>
      <c r="J110" s="107"/>
      <c r="K110" s="107"/>
      <c r="L110" s="106"/>
    </row>
    <row r="111" spans="1:12" ht="12" customHeight="1">
      <c r="A111" s="34" t="s">
        <v>25</v>
      </c>
      <c r="B111" s="48">
        <v>47854</v>
      </c>
      <c r="C111" s="40">
        <v>79909</v>
      </c>
      <c r="D111" s="48">
        <v>12456</v>
      </c>
      <c r="E111" s="40">
        <v>97</v>
      </c>
      <c r="F111" s="48">
        <v>35398</v>
      </c>
      <c r="G111" s="49">
        <v>79812</v>
      </c>
      <c r="H111" s="26" t="s">
        <v>25</v>
      </c>
      <c r="J111" s="107"/>
      <c r="K111" s="107"/>
      <c r="L111" s="106"/>
    </row>
    <row r="112" spans="1:12" ht="12" customHeight="1">
      <c r="A112" s="34" t="s">
        <v>26</v>
      </c>
      <c r="B112" s="48">
        <v>2549</v>
      </c>
      <c r="C112" s="40">
        <v>2712</v>
      </c>
      <c r="D112" s="48">
        <v>-4906</v>
      </c>
      <c r="E112" s="40">
        <v>-2480</v>
      </c>
      <c r="F112" s="48">
        <v>7455</v>
      </c>
      <c r="G112" s="49">
        <v>5192</v>
      </c>
      <c r="H112" s="26" t="s">
        <v>27</v>
      </c>
      <c r="J112" s="107"/>
      <c r="K112" s="107"/>
      <c r="L112" s="106"/>
    </row>
    <row r="113" spans="1:12" ht="12" customHeight="1">
      <c r="A113" s="24" t="s">
        <v>28</v>
      </c>
      <c r="B113" s="44">
        <v>202963</v>
      </c>
      <c r="C113" s="45">
        <v>179813</v>
      </c>
      <c r="D113" s="46">
        <v>90916</v>
      </c>
      <c r="E113" s="37">
        <v>79947</v>
      </c>
      <c r="F113" s="46">
        <v>112047</v>
      </c>
      <c r="G113" s="47">
        <v>99866</v>
      </c>
      <c r="H113" s="28" t="s">
        <v>29</v>
      </c>
      <c r="J113" s="107"/>
      <c r="K113" s="107"/>
      <c r="L113" s="106"/>
    </row>
    <row r="114" spans="1:12" ht="19.5">
      <c r="A114" s="33" t="s">
        <v>9</v>
      </c>
      <c r="B114" s="48"/>
      <c r="C114" s="40"/>
      <c r="D114" s="48"/>
      <c r="E114" s="40"/>
      <c r="F114" s="48"/>
      <c r="G114" s="49"/>
      <c r="H114" s="25" t="s">
        <v>10</v>
      </c>
      <c r="J114" s="107"/>
      <c r="K114" s="107"/>
      <c r="L114" s="106"/>
    </row>
    <row r="115" spans="1:12" ht="12" customHeight="1">
      <c r="A115" s="34" t="s">
        <v>44</v>
      </c>
      <c r="B115" s="48">
        <v>12778</v>
      </c>
      <c r="C115" s="40">
        <v>11361</v>
      </c>
      <c r="D115" s="48">
        <v>7157</v>
      </c>
      <c r="E115" s="40">
        <v>6725</v>
      </c>
      <c r="F115" s="48">
        <v>5621</v>
      </c>
      <c r="G115" s="48">
        <v>4636</v>
      </c>
      <c r="H115" s="29" t="s">
        <v>44</v>
      </c>
      <c r="J115" s="107"/>
      <c r="K115" s="107"/>
      <c r="L115" s="106"/>
    </row>
    <row r="116" spans="1:12" ht="12" customHeight="1">
      <c r="A116" s="34" t="s">
        <v>45</v>
      </c>
      <c r="B116" s="48">
        <v>13374</v>
      </c>
      <c r="C116" s="40">
        <v>13163</v>
      </c>
      <c r="D116" s="48">
        <v>7771</v>
      </c>
      <c r="E116" s="40">
        <v>7959</v>
      </c>
      <c r="F116" s="48">
        <v>5603</v>
      </c>
      <c r="G116" s="48">
        <v>5204</v>
      </c>
      <c r="H116" s="29" t="s">
        <v>45</v>
      </c>
      <c r="J116" s="107"/>
      <c r="K116" s="107"/>
      <c r="L116" s="106"/>
    </row>
    <row r="117" spans="1:12" ht="12" customHeight="1">
      <c r="A117" s="34" t="s">
        <v>46</v>
      </c>
      <c r="B117" s="48">
        <v>6967</v>
      </c>
      <c r="C117" s="40">
        <v>6552</v>
      </c>
      <c r="D117" s="48">
        <v>2552</v>
      </c>
      <c r="E117" s="40">
        <v>2484</v>
      </c>
      <c r="F117" s="48">
        <v>4415</v>
      </c>
      <c r="G117" s="48">
        <v>4068</v>
      </c>
      <c r="H117" s="29" t="s">
        <v>46</v>
      </c>
      <c r="J117" s="107"/>
      <c r="K117" s="107"/>
      <c r="L117" s="106"/>
    </row>
    <row r="118" spans="1:12" ht="12" customHeight="1">
      <c r="A118" s="34" t="s">
        <v>47</v>
      </c>
      <c r="B118" s="48">
        <v>38057</v>
      </c>
      <c r="C118" s="40">
        <v>29594</v>
      </c>
      <c r="D118" s="48">
        <v>31644</v>
      </c>
      <c r="E118" s="40">
        <v>22620</v>
      </c>
      <c r="F118" s="48">
        <v>6413</v>
      </c>
      <c r="G118" s="48">
        <v>6974</v>
      </c>
      <c r="H118" s="29" t="s">
        <v>47</v>
      </c>
      <c r="J118" s="107"/>
      <c r="K118" s="107"/>
      <c r="L118" s="106"/>
    </row>
    <row r="119" spans="1:12" ht="12" customHeight="1">
      <c r="A119" s="34" t="s">
        <v>11</v>
      </c>
      <c r="B119" s="48">
        <v>11262</v>
      </c>
      <c r="C119" s="40">
        <v>6644</v>
      </c>
      <c r="D119" s="48">
        <v>690</v>
      </c>
      <c r="E119" s="40">
        <v>-3179</v>
      </c>
      <c r="F119" s="48">
        <v>10572</v>
      </c>
      <c r="G119" s="48">
        <v>9823</v>
      </c>
      <c r="H119" s="29" t="s">
        <v>11</v>
      </c>
      <c r="J119" s="107"/>
      <c r="K119" s="107"/>
      <c r="L119" s="106"/>
    </row>
    <row r="120" spans="1:12" ht="12" customHeight="1">
      <c r="A120" s="34" t="s">
        <v>12</v>
      </c>
      <c r="B120" s="48">
        <v>41533</v>
      </c>
      <c r="C120" s="40">
        <v>38229</v>
      </c>
      <c r="D120" s="48">
        <v>28049</v>
      </c>
      <c r="E120" s="40">
        <v>25540</v>
      </c>
      <c r="F120" s="48">
        <v>13484</v>
      </c>
      <c r="G120" s="48">
        <v>12689</v>
      </c>
      <c r="H120" s="29" t="s">
        <v>12</v>
      </c>
      <c r="J120" s="107"/>
      <c r="K120" s="107"/>
      <c r="L120" s="106"/>
    </row>
    <row r="121" spans="1:12" ht="12" customHeight="1">
      <c r="A121" s="34" t="s">
        <v>48</v>
      </c>
      <c r="B121" s="48">
        <v>26632</v>
      </c>
      <c r="C121" s="40">
        <v>25348</v>
      </c>
      <c r="D121" s="48">
        <v>14550</v>
      </c>
      <c r="E121" s="40">
        <v>13414</v>
      </c>
      <c r="F121" s="48">
        <v>12082</v>
      </c>
      <c r="G121" s="48">
        <v>11934</v>
      </c>
      <c r="H121" s="29" t="s">
        <v>48</v>
      </c>
      <c r="J121" s="107"/>
      <c r="K121" s="107"/>
      <c r="L121" s="106"/>
    </row>
    <row r="122" spans="1:11" ht="12" customHeight="1">
      <c r="A122" s="34" t="s">
        <v>49</v>
      </c>
      <c r="B122" s="48">
        <v>13151</v>
      </c>
      <c r="C122" s="40">
        <v>12908</v>
      </c>
      <c r="D122" s="48">
        <v>4095</v>
      </c>
      <c r="E122" s="40">
        <v>3783</v>
      </c>
      <c r="F122" s="48">
        <v>9056</v>
      </c>
      <c r="G122" s="48">
        <v>9125</v>
      </c>
      <c r="H122" s="29" t="s">
        <v>49</v>
      </c>
      <c r="J122" s="107"/>
      <c r="K122" s="107"/>
    </row>
    <row r="123" spans="1:11" ht="12" customHeight="1">
      <c r="A123" s="34" t="s">
        <v>50</v>
      </c>
      <c r="B123" s="48">
        <v>6393</v>
      </c>
      <c r="C123" s="40">
        <v>7030</v>
      </c>
      <c r="D123" s="48">
        <v>-497</v>
      </c>
      <c r="E123" s="40">
        <v>329</v>
      </c>
      <c r="F123" s="48">
        <v>6890</v>
      </c>
      <c r="G123" s="48">
        <v>6701</v>
      </c>
      <c r="H123" s="29" t="s">
        <v>50</v>
      </c>
      <c r="I123" s="7"/>
      <c r="J123" s="107"/>
      <c r="K123" s="107"/>
    </row>
    <row r="124" spans="1:11" ht="12" customHeight="1">
      <c r="A124" s="34" t="s">
        <v>51</v>
      </c>
      <c r="B124" s="48">
        <v>4419</v>
      </c>
      <c r="C124" s="40">
        <v>4298</v>
      </c>
      <c r="D124" s="48">
        <v>-1606</v>
      </c>
      <c r="E124" s="40">
        <v>-992</v>
      </c>
      <c r="F124" s="48">
        <v>6025</v>
      </c>
      <c r="G124" s="48">
        <v>5290</v>
      </c>
      <c r="H124" s="29" t="s">
        <v>51</v>
      </c>
      <c r="I124" s="7"/>
      <c r="J124" s="107"/>
      <c r="K124" s="107"/>
    </row>
    <row r="125" spans="1:12" ht="12" customHeight="1">
      <c r="A125" s="34" t="s">
        <v>13</v>
      </c>
      <c r="B125" s="48">
        <v>4871</v>
      </c>
      <c r="C125" s="40">
        <v>3826</v>
      </c>
      <c r="D125" s="48">
        <v>-2257</v>
      </c>
      <c r="E125" s="40">
        <v>-1778</v>
      </c>
      <c r="F125" s="48">
        <v>7128</v>
      </c>
      <c r="G125" s="48">
        <v>5604</v>
      </c>
      <c r="H125" s="29" t="s">
        <v>13</v>
      </c>
      <c r="I125" s="4"/>
      <c r="J125" s="107"/>
      <c r="K125" s="107"/>
      <c r="L125" s="106"/>
    </row>
    <row r="126" spans="1:11" ht="12" customHeight="1">
      <c r="A126" s="34" t="s">
        <v>14</v>
      </c>
      <c r="B126" s="48">
        <v>3087</v>
      </c>
      <c r="C126" s="40">
        <v>3009</v>
      </c>
      <c r="D126" s="48">
        <v>-3603</v>
      </c>
      <c r="E126" s="40">
        <v>-2341</v>
      </c>
      <c r="F126" s="48">
        <v>6690</v>
      </c>
      <c r="G126" s="48">
        <v>5350</v>
      </c>
      <c r="H126" s="29" t="s">
        <v>14</v>
      </c>
      <c r="I126" s="9"/>
      <c r="J126" s="107"/>
      <c r="K126" s="107"/>
    </row>
    <row r="127" spans="1:12" ht="12" customHeight="1">
      <c r="A127" s="34" t="s">
        <v>15</v>
      </c>
      <c r="B127" s="48">
        <v>3875</v>
      </c>
      <c r="C127" s="40">
        <v>3620</v>
      </c>
      <c r="D127" s="48">
        <v>-1905</v>
      </c>
      <c r="E127" s="40">
        <v>-513</v>
      </c>
      <c r="F127" s="48">
        <v>5780</v>
      </c>
      <c r="G127" s="48">
        <v>4133</v>
      </c>
      <c r="H127" s="29" t="s">
        <v>15</v>
      </c>
      <c r="I127" s="8"/>
      <c r="J127" s="107"/>
      <c r="K127" s="107"/>
      <c r="L127" s="106"/>
    </row>
    <row r="128" spans="1:12" ht="12" customHeight="1">
      <c r="A128" s="34" t="s">
        <v>16</v>
      </c>
      <c r="B128" s="48">
        <v>16564</v>
      </c>
      <c r="C128" s="40">
        <v>14231</v>
      </c>
      <c r="D128" s="48">
        <v>4276</v>
      </c>
      <c r="E128" s="40">
        <v>5896</v>
      </c>
      <c r="F128" s="48">
        <v>12288</v>
      </c>
      <c r="G128" s="49">
        <v>8335</v>
      </c>
      <c r="H128" s="26" t="s">
        <v>17</v>
      </c>
      <c r="I128" s="4"/>
      <c r="J128" s="107"/>
      <c r="K128" s="107"/>
      <c r="L128" s="106"/>
    </row>
    <row r="129" spans="1:12" ht="29.25">
      <c r="A129" s="32" t="s">
        <v>30</v>
      </c>
      <c r="B129" s="48"/>
      <c r="C129" s="40"/>
      <c r="D129" s="48"/>
      <c r="E129" s="40"/>
      <c r="F129" s="48"/>
      <c r="G129" s="49"/>
      <c r="H129" s="27" t="s">
        <v>31</v>
      </c>
      <c r="I129" s="10"/>
      <c r="J129" s="107"/>
      <c r="K129" s="107"/>
      <c r="L129" s="106"/>
    </row>
    <row r="130" spans="1:12" ht="12" customHeight="1">
      <c r="A130" s="34" t="s">
        <v>19</v>
      </c>
      <c r="B130" s="48">
        <v>38178</v>
      </c>
      <c r="C130" s="40">
        <v>35503</v>
      </c>
      <c r="D130" s="48">
        <v>21655</v>
      </c>
      <c r="E130" s="40">
        <v>20829</v>
      </c>
      <c r="F130" s="48">
        <v>16523</v>
      </c>
      <c r="G130" s="49">
        <v>14674</v>
      </c>
      <c r="H130" s="26" t="s">
        <v>19</v>
      </c>
      <c r="I130" s="11"/>
      <c r="J130" s="107"/>
      <c r="K130" s="107"/>
      <c r="L130" s="106"/>
    </row>
    <row r="131" spans="1:12" ht="12" customHeight="1">
      <c r="A131" s="34" t="s">
        <v>20</v>
      </c>
      <c r="B131" s="48">
        <v>141259</v>
      </c>
      <c r="C131" s="40">
        <v>123450</v>
      </c>
      <c r="D131" s="48">
        <v>70493</v>
      </c>
      <c r="E131" s="40">
        <v>56076</v>
      </c>
      <c r="F131" s="48">
        <v>70766</v>
      </c>
      <c r="G131" s="49">
        <v>67374</v>
      </c>
      <c r="H131" s="26" t="s">
        <v>20</v>
      </c>
      <c r="I131" s="5"/>
      <c r="J131" s="107"/>
      <c r="K131" s="107"/>
      <c r="L131" s="106"/>
    </row>
    <row r="132" spans="1:12" ht="12" customHeight="1">
      <c r="A132" s="34" t="s">
        <v>21</v>
      </c>
      <c r="B132" s="48">
        <v>23526</v>
      </c>
      <c r="C132" s="40">
        <v>20860</v>
      </c>
      <c r="D132" s="48">
        <v>-1232</v>
      </c>
      <c r="E132" s="40">
        <v>3042</v>
      </c>
      <c r="F132" s="48">
        <v>24758</v>
      </c>
      <c r="G132" s="49">
        <v>17818</v>
      </c>
      <c r="H132" s="26" t="s">
        <v>22</v>
      </c>
      <c r="I132" s="5"/>
      <c r="J132" s="107"/>
      <c r="K132" s="107"/>
      <c r="L132" s="106"/>
    </row>
    <row r="133" spans="1:12" ht="12" customHeight="1">
      <c r="A133" s="161"/>
      <c r="B133" s="162" t="s">
        <v>35</v>
      </c>
      <c r="C133" s="163"/>
      <c r="D133" s="163"/>
      <c r="E133" s="163"/>
      <c r="F133" s="163"/>
      <c r="G133" s="164"/>
      <c r="H133" s="161"/>
      <c r="I133" s="6"/>
      <c r="J133" s="107"/>
      <c r="K133" s="107"/>
      <c r="L133" s="106"/>
    </row>
    <row r="134" spans="1:12" ht="12" customHeight="1">
      <c r="A134" s="161"/>
      <c r="B134" s="165" t="s">
        <v>36</v>
      </c>
      <c r="C134" s="150"/>
      <c r="D134" s="150"/>
      <c r="E134" s="150"/>
      <c r="F134" s="150"/>
      <c r="G134" s="151"/>
      <c r="H134" s="161"/>
      <c r="I134" s="6"/>
      <c r="J134" s="107"/>
      <c r="K134" s="107"/>
      <c r="L134" s="106"/>
    </row>
    <row r="135" spans="1:12" ht="12.75" customHeight="1">
      <c r="A135" s="110" t="s">
        <v>38</v>
      </c>
      <c r="B135" s="111">
        <v>-47535</v>
      </c>
      <c r="C135" s="45">
        <v>-36462</v>
      </c>
      <c r="D135" s="46">
        <v>-119665</v>
      </c>
      <c r="E135" s="37">
        <v>-97920</v>
      </c>
      <c r="F135" s="46">
        <v>72130</v>
      </c>
      <c r="G135" s="37">
        <v>61458</v>
      </c>
      <c r="H135" s="28" t="s">
        <v>40</v>
      </c>
      <c r="I135" s="6"/>
      <c r="J135" s="107"/>
      <c r="K135" s="107"/>
      <c r="L135" s="106"/>
    </row>
    <row r="136" spans="1:12" ht="19.5">
      <c r="A136" s="33" t="s">
        <v>9</v>
      </c>
      <c r="B136" s="48"/>
      <c r="C136" s="40"/>
      <c r="D136" s="48"/>
      <c r="E136" s="40"/>
      <c r="F136" s="48"/>
      <c r="G136" s="40"/>
      <c r="H136" s="25" t="s">
        <v>10</v>
      </c>
      <c r="I136" s="6"/>
      <c r="J136" s="107"/>
      <c r="K136" s="107"/>
      <c r="L136" s="106"/>
    </row>
    <row r="137" spans="1:12" ht="12" customHeight="1">
      <c r="A137" s="34" t="s">
        <v>44</v>
      </c>
      <c r="B137" s="48">
        <v>-10654</v>
      </c>
      <c r="C137" s="40">
        <v>-10001</v>
      </c>
      <c r="D137" s="48">
        <v>-14328</v>
      </c>
      <c r="E137" s="40">
        <v>-13006</v>
      </c>
      <c r="F137" s="48">
        <v>3674</v>
      </c>
      <c r="G137" s="40">
        <v>3005</v>
      </c>
      <c r="H137" s="26" t="s">
        <v>44</v>
      </c>
      <c r="I137" s="6"/>
      <c r="J137" s="107"/>
      <c r="K137" s="107"/>
      <c r="L137" s="106"/>
    </row>
    <row r="138" spans="1:12" ht="12" customHeight="1">
      <c r="A138" s="34" t="s">
        <v>45</v>
      </c>
      <c r="B138" s="48">
        <v>-11139</v>
      </c>
      <c r="C138" s="40">
        <v>-11892</v>
      </c>
      <c r="D138" s="48">
        <v>-15336</v>
      </c>
      <c r="E138" s="40">
        <v>-15681</v>
      </c>
      <c r="F138" s="48">
        <v>4197</v>
      </c>
      <c r="G138" s="40">
        <v>3789</v>
      </c>
      <c r="H138" s="26" t="s">
        <v>45</v>
      </c>
      <c r="I138" s="6"/>
      <c r="J138" s="107"/>
      <c r="K138" s="107"/>
      <c r="L138" s="106"/>
    </row>
    <row r="139" spans="1:12" ht="12" customHeight="1">
      <c r="A139" s="34" t="s">
        <v>46</v>
      </c>
      <c r="B139" s="48">
        <v>-1737</v>
      </c>
      <c r="C139" s="40">
        <v>-2073</v>
      </c>
      <c r="D139" s="48">
        <v>-5162</v>
      </c>
      <c r="E139" s="40">
        <v>-5271</v>
      </c>
      <c r="F139" s="48">
        <v>3425</v>
      </c>
      <c r="G139" s="40">
        <v>3198</v>
      </c>
      <c r="H139" s="26" t="s">
        <v>46</v>
      </c>
      <c r="I139" s="6"/>
      <c r="J139" s="107"/>
      <c r="K139" s="107"/>
      <c r="L139" s="106"/>
    </row>
    <row r="140" spans="1:12" ht="12" customHeight="1">
      <c r="A140" s="34" t="s">
        <v>47</v>
      </c>
      <c r="B140" s="48">
        <v>-53603</v>
      </c>
      <c r="C140" s="40">
        <v>-37476</v>
      </c>
      <c r="D140" s="48">
        <v>-57036</v>
      </c>
      <c r="E140" s="40">
        <v>-40611</v>
      </c>
      <c r="F140" s="48">
        <v>3433</v>
      </c>
      <c r="G140" s="40">
        <v>3135</v>
      </c>
      <c r="H140" s="26" t="s">
        <v>47</v>
      </c>
      <c r="I140" s="6"/>
      <c r="J140" s="107"/>
      <c r="K140" s="107"/>
      <c r="L140" s="106"/>
    </row>
    <row r="141" spans="1:12" ht="12" customHeight="1">
      <c r="A141" s="34" t="s">
        <v>11</v>
      </c>
      <c r="B141" s="48">
        <v>9526</v>
      </c>
      <c r="C141" s="40">
        <v>17408</v>
      </c>
      <c r="D141" s="48">
        <v>5554</v>
      </c>
      <c r="E141" s="40">
        <v>12080</v>
      </c>
      <c r="F141" s="48">
        <v>3972</v>
      </c>
      <c r="G141" s="40">
        <v>5328</v>
      </c>
      <c r="H141" s="26" t="s">
        <v>11</v>
      </c>
      <c r="I141" s="6"/>
      <c r="J141" s="107"/>
      <c r="K141" s="107"/>
      <c r="L141" s="106"/>
    </row>
    <row r="142" spans="1:11" ht="12" customHeight="1">
      <c r="A142" s="34" t="s">
        <v>12</v>
      </c>
      <c r="B142" s="48">
        <v>-30240</v>
      </c>
      <c r="C142" s="40">
        <v>-26804</v>
      </c>
      <c r="D142" s="48">
        <v>-38930</v>
      </c>
      <c r="E142" s="40">
        <v>-34793</v>
      </c>
      <c r="F142" s="48">
        <v>8690</v>
      </c>
      <c r="G142" s="40">
        <v>7989</v>
      </c>
      <c r="H142" s="26" t="s">
        <v>12</v>
      </c>
      <c r="I142" s="6"/>
      <c r="J142" s="107"/>
      <c r="K142" s="107"/>
    </row>
    <row r="143" spans="1:12" ht="12" customHeight="1">
      <c r="A143" s="34" t="s">
        <v>48</v>
      </c>
      <c r="B143" s="48">
        <v>-10219</v>
      </c>
      <c r="C143" s="40">
        <v>-9736</v>
      </c>
      <c r="D143" s="48">
        <v>-19103</v>
      </c>
      <c r="E143" s="40">
        <v>-17411</v>
      </c>
      <c r="F143" s="48">
        <v>8884</v>
      </c>
      <c r="G143" s="40">
        <v>7675</v>
      </c>
      <c r="H143" s="26" t="s">
        <v>48</v>
      </c>
      <c r="J143" s="107"/>
      <c r="K143" s="107"/>
      <c r="L143" s="106"/>
    </row>
    <row r="144" spans="1:11" ht="12" customHeight="1">
      <c r="A144" s="34" t="s">
        <v>49</v>
      </c>
      <c r="B144" s="48">
        <v>3259</v>
      </c>
      <c r="C144" s="40">
        <v>4148</v>
      </c>
      <c r="D144" s="48">
        <v>-3682</v>
      </c>
      <c r="E144" s="40">
        <v>-2048</v>
      </c>
      <c r="F144" s="48">
        <v>6941</v>
      </c>
      <c r="G144" s="40">
        <v>6196</v>
      </c>
      <c r="H144" s="26" t="s">
        <v>49</v>
      </c>
      <c r="J144" s="107"/>
      <c r="K144" s="107"/>
    </row>
    <row r="145" spans="1:12" ht="12" customHeight="1">
      <c r="A145" s="34" t="s">
        <v>50</v>
      </c>
      <c r="B145" s="48">
        <v>8647</v>
      </c>
      <c r="C145" s="40">
        <v>7748</v>
      </c>
      <c r="D145" s="48">
        <v>3486</v>
      </c>
      <c r="E145" s="40">
        <v>3381</v>
      </c>
      <c r="F145" s="48">
        <v>5161</v>
      </c>
      <c r="G145" s="40">
        <v>4367</v>
      </c>
      <c r="H145" s="26" t="s">
        <v>50</v>
      </c>
      <c r="J145" s="107"/>
      <c r="K145" s="107"/>
      <c r="L145" s="106"/>
    </row>
    <row r="146" spans="1:12" ht="12" customHeight="1">
      <c r="A146" s="34" t="s">
        <v>51</v>
      </c>
      <c r="B146" s="48">
        <v>9775</v>
      </c>
      <c r="C146" s="40">
        <v>8616</v>
      </c>
      <c r="D146" s="48">
        <v>5656</v>
      </c>
      <c r="E146" s="40">
        <v>4828</v>
      </c>
      <c r="F146" s="48">
        <v>4119</v>
      </c>
      <c r="G146" s="40">
        <v>3788</v>
      </c>
      <c r="H146" s="26" t="s">
        <v>51</v>
      </c>
      <c r="J146" s="107"/>
      <c r="K146" s="107"/>
      <c r="L146" s="106"/>
    </row>
    <row r="147" spans="1:12" ht="12" customHeight="1">
      <c r="A147" s="34" t="s">
        <v>13</v>
      </c>
      <c r="B147" s="48">
        <v>12419</v>
      </c>
      <c r="C147" s="40">
        <v>9594</v>
      </c>
      <c r="D147" s="48">
        <v>7413</v>
      </c>
      <c r="E147" s="40">
        <v>6243</v>
      </c>
      <c r="F147" s="48">
        <v>5006</v>
      </c>
      <c r="G147" s="40">
        <v>3351</v>
      </c>
      <c r="H147" s="26" t="s">
        <v>13</v>
      </c>
      <c r="J147" s="107"/>
      <c r="K147" s="107"/>
      <c r="L147" s="106"/>
    </row>
    <row r="148" spans="1:12" ht="12" customHeight="1">
      <c r="A148" s="34" t="s">
        <v>14</v>
      </c>
      <c r="B148" s="48">
        <v>14308</v>
      </c>
      <c r="C148" s="40">
        <v>10996</v>
      </c>
      <c r="D148" s="48">
        <v>9269</v>
      </c>
      <c r="E148" s="40">
        <v>7272</v>
      </c>
      <c r="F148" s="48">
        <v>5039</v>
      </c>
      <c r="G148" s="40">
        <v>3724</v>
      </c>
      <c r="H148" s="26" t="s">
        <v>14</v>
      </c>
      <c r="J148" s="107"/>
      <c r="K148" s="107"/>
      <c r="L148" s="106"/>
    </row>
    <row r="149" spans="1:12" ht="12" customHeight="1">
      <c r="A149" s="34" t="s">
        <v>15</v>
      </c>
      <c r="B149" s="48">
        <v>9740</v>
      </c>
      <c r="C149" s="40">
        <v>6553</v>
      </c>
      <c r="D149" s="48">
        <v>6028</v>
      </c>
      <c r="E149" s="40">
        <v>4054</v>
      </c>
      <c r="F149" s="48">
        <v>3712</v>
      </c>
      <c r="G149" s="40">
        <v>2499</v>
      </c>
      <c r="H149" s="26" t="s">
        <v>15</v>
      </c>
      <c r="J149" s="107"/>
      <c r="K149" s="107"/>
      <c r="L149" s="106"/>
    </row>
    <row r="150" spans="1:12" ht="12" customHeight="1">
      <c r="A150" s="34" t="s">
        <v>16</v>
      </c>
      <c r="B150" s="48">
        <v>2383</v>
      </c>
      <c r="C150" s="40">
        <v>-3543</v>
      </c>
      <c r="D150" s="48">
        <v>-3494</v>
      </c>
      <c r="E150" s="40">
        <v>-6957</v>
      </c>
      <c r="F150" s="48">
        <v>5877</v>
      </c>
      <c r="G150" s="40">
        <v>3414</v>
      </c>
      <c r="H150" s="26" t="s">
        <v>17</v>
      </c>
      <c r="J150" s="107"/>
      <c r="K150" s="107"/>
      <c r="L150" s="106"/>
    </row>
    <row r="151" spans="1:12" ht="29.25">
      <c r="A151" s="32" t="s">
        <v>34</v>
      </c>
      <c r="B151" s="48"/>
      <c r="C151" s="40"/>
      <c r="D151" s="48"/>
      <c r="E151" s="40"/>
      <c r="F151" s="48"/>
      <c r="G151" s="40"/>
      <c r="H151" s="27" t="s">
        <v>18</v>
      </c>
      <c r="J151" s="107"/>
      <c r="K151" s="107"/>
      <c r="L151" s="106"/>
    </row>
    <row r="152" spans="1:12" ht="19.5">
      <c r="A152" s="33" t="s">
        <v>39</v>
      </c>
      <c r="B152" s="48">
        <v>-30858</v>
      </c>
      <c r="C152" s="40">
        <v>-30594</v>
      </c>
      <c r="D152" s="48">
        <v>-42855</v>
      </c>
      <c r="E152" s="40">
        <v>-41184</v>
      </c>
      <c r="F152" s="48">
        <v>11997</v>
      </c>
      <c r="G152" s="40">
        <v>10590</v>
      </c>
      <c r="H152" s="25" t="s">
        <v>41</v>
      </c>
      <c r="J152" s="107"/>
      <c r="K152" s="107"/>
      <c r="L152" s="106"/>
    </row>
    <row r="153" spans="1:12" ht="19.5">
      <c r="A153" s="33" t="s">
        <v>104</v>
      </c>
      <c r="B153" s="48">
        <v>-35474</v>
      </c>
      <c r="C153" s="40">
        <v>-13469</v>
      </c>
      <c r="D153" s="48">
        <v>-82946</v>
      </c>
      <c r="E153" s="40">
        <v>-56174</v>
      </c>
      <c r="F153" s="48">
        <v>47472</v>
      </c>
      <c r="G153" s="40">
        <v>42705</v>
      </c>
      <c r="H153" s="25" t="s">
        <v>105</v>
      </c>
      <c r="J153" s="107"/>
      <c r="K153" s="107"/>
      <c r="L153" s="106"/>
    </row>
    <row r="154" spans="1:12" ht="19.5">
      <c r="A154" s="33" t="s">
        <v>106</v>
      </c>
      <c r="B154" s="48">
        <v>18797</v>
      </c>
      <c r="C154" s="40">
        <v>7601</v>
      </c>
      <c r="D154" s="48">
        <v>6136</v>
      </c>
      <c r="E154" s="40">
        <v>-562</v>
      </c>
      <c r="F154" s="48">
        <v>12661</v>
      </c>
      <c r="G154" s="40">
        <v>8163</v>
      </c>
      <c r="H154" s="25" t="s">
        <v>107</v>
      </c>
      <c r="J154" s="107"/>
      <c r="K154" s="107"/>
      <c r="L154" s="106"/>
    </row>
    <row r="155" spans="1:12" ht="12" customHeight="1">
      <c r="A155" s="24" t="s">
        <v>8</v>
      </c>
      <c r="B155" s="44">
        <v>1484</v>
      </c>
      <c r="C155" s="45">
        <v>10860</v>
      </c>
      <c r="D155" s="46">
        <v>-28749</v>
      </c>
      <c r="E155" s="37">
        <v>-17972</v>
      </c>
      <c r="F155" s="46">
        <v>30233</v>
      </c>
      <c r="G155" s="37">
        <v>28832</v>
      </c>
      <c r="H155" s="28" t="s">
        <v>23</v>
      </c>
      <c r="J155" s="107"/>
      <c r="K155" s="107"/>
      <c r="L155" s="106"/>
    </row>
    <row r="156" spans="1:12" ht="19.5">
      <c r="A156" s="33" t="s">
        <v>42</v>
      </c>
      <c r="B156" s="48"/>
      <c r="C156" s="40"/>
      <c r="D156" s="48"/>
      <c r="E156" s="40"/>
      <c r="F156" s="48"/>
      <c r="G156" s="40"/>
      <c r="H156" s="25" t="s">
        <v>10</v>
      </c>
      <c r="J156" s="107"/>
      <c r="K156" s="107"/>
      <c r="L156" s="106"/>
    </row>
    <row r="157" spans="1:12" ht="12" customHeight="1">
      <c r="A157" s="34" t="s">
        <v>44</v>
      </c>
      <c r="B157" s="48">
        <v>-5263</v>
      </c>
      <c r="C157" s="40">
        <v>-4598</v>
      </c>
      <c r="D157" s="48">
        <v>-7171</v>
      </c>
      <c r="E157" s="40">
        <v>-6281</v>
      </c>
      <c r="F157" s="48">
        <v>1908</v>
      </c>
      <c r="G157" s="40">
        <v>1683</v>
      </c>
      <c r="H157" s="26" t="s">
        <v>44</v>
      </c>
      <c r="J157" s="107"/>
      <c r="K157" s="107"/>
      <c r="L157" s="106"/>
    </row>
    <row r="158" spans="1:12" ht="12" customHeight="1">
      <c r="A158" s="34" t="s">
        <v>45</v>
      </c>
      <c r="B158" s="48">
        <v>-5339</v>
      </c>
      <c r="C158" s="40">
        <v>-5779</v>
      </c>
      <c r="D158" s="48">
        <v>-7565</v>
      </c>
      <c r="E158" s="40">
        <v>-7722</v>
      </c>
      <c r="F158" s="48">
        <v>2226</v>
      </c>
      <c r="G158" s="40">
        <v>1943</v>
      </c>
      <c r="H158" s="26" t="s">
        <v>45</v>
      </c>
      <c r="J158" s="107"/>
      <c r="K158" s="107"/>
      <c r="L158" s="106"/>
    </row>
    <row r="159" spans="1:12" ht="12" customHeight="1">
      <c r="A159" s="34" t="s">
        <v>46</v>
      </c>
      <c r="B159" s="48">
        <v>-864</v>
      </c>
      <c r="C159" s="40">
        <v>-1142</v>
      </c>
      <c r="D159" s="48">
        <v>-2610</v>
      </c>
      <c r="E159" s="40">
        <v>-2787</v>
      </c>
      <c r="F159" s="48">
        <v>1746</v>
      </c>
      <c r="G159" s="40">
        <v>1645</v>
      </c>
      <c r="H159" s="26" t="s">
        <v>46</v>
      </c>
      <c r="J159" s="107"/>
      <c r="K159" s="107"/>
      <c r="L159" s="106"/>
    </row>
    <row r="160" spans="1:11" ht="12" customHeight="1">
      <c r="A160" s="34" t="s">
        <v>47</v>
      </c>
      <c r="B160" s="48">
        <v>-23738</v>
      </c>
      <c r="C160" s="40">
        <v>-16315</v>
      </c>
      <c r="D160" s="48">
        <v>-25392</v>
      </c>
      <c r="E160" s="40">
        <v>-17990</v>
      </c>
      <c r="F160" s="48">
        <v>1654</v>
      </c>
      <c r="G160" s="40">
        <v>1675</v>
      </c>
      <c r="H160" s="26" t="s">
        <v>47</v>
      </c>
      <c r="J160" s="107"/>
      <c r="K160" s="107"/>
    </row>
    <row r="161" spans="1:12" ht="12" customHeight="1">
      <c r="A161" s="34" t="s">
        <v>11</v>
      </c>
      <c r="B161" s="48">
        <v>6862</v>
      </c>
      <c r="C161" s="40">
        <v>11468</v>
      </c>
      <c r="D161" s="48">
        <v>6245</v>
      </c>
      <c r="E161" s="40">
        <v>8902</v>
      </c>
      <c r="F161" s="48">
        <v>617</v>
      </c>
      <c r="G161" s="40">
        <v>2566</v>
      </c>
      <c r="H161" s="26" t="s">
        <v>11</v>
      </c>
      <c r="J161" s="107"/>
      <c r="K161" s="107"/>
      <c r="L161" s="106"/>
    </row>
    <row r="162" spans="1:11" ht="12" customHeight="1">
      <c r="A162" s="34" t="s">
        <v>12</v>
      </c>
      <c r="B162" s="48">
        <v>-7232</v>
      </c>
      <c r="C162" s="40">
        <v>-5345</v>
      </c>
      <c r="D162" s="48">
        <v>-10880</v>
      </c>
      <c r="E162" s="40">
        <v>-9253</v>
      </c>
      <c r="F162" s="48">
        <v>3648</v>
      </c>
      <c r="G162" s="40">
        <v>3908</v>
      </c>
      <c r="H162" s="26" t="s">
        <v>12</v>
      </c>
      <c r="J162" s="107"/>
      <c r="K162" s="107"/>
    </row>
    <row r="163" spans="1:12" ht="12" customHeight="1">
      <c r="A163" s="34" t="s">
        <v>48</v>
      </c>
      <c r="B163" s="48">
        <v>-359</v>
      </c>
      <c r="C163" s="40">
        <v>-121</v>
      </c>
      <c r="D163" s="48">
        <v>-4553</v>
      </c>
      <c r="E163" s="40">
        <v>-3998</v>
      </c>
      <c r="F163" s="48">
        <v>4194</v>
      </c>
      <c r="G163" s="40">
        <v>3877</v>
      </c>
      <c r="H163" s="26" t="s">
        <v>48</v>
      </c>
      <c r="J163" s="107"/>
      <c r="K163" s="107"/>
      <c r="L163" s="106"/>
    </row>
    <row r="164" spans="1:12" ht="12" customHeight="1">
      <c r="A164" s="34" t="s">
        <v>49</v>
      </c>
      <c r="B164" s="48">
        <v>3558</v>
      </c>
      <c r="C164" s="40">
        <v>4849</v>
      </c>
      <c r="D164" s="48">
        <v>409</v>
      </c>
      <c r="E164" s="40">
        <v>1735</v>
      </c>
      <c r="F164" s="48">
        <v>3149</v>
      </c>
      <c r="G164" s="40">
        <v>3114</v>
      </c>
      <c r="H164" s="26" t="s">
        <v>49</v>
      </c>
      <c r="J164" s="107"/>
      <c r="K164" s="107"/>
      <c r="L164" s="106"/>
    </row>
    <row r="165" spans="1:12" ht="12" customHeight="1">
      <c r="A165" s="34" t="s">
        <v>50</v>
      </c>
      <c r="B165" s="48">
        <v>5299</v>
      </c>
      <c r="C165" s="40">
        <v>5833</v>
      </c>
      <c r="D165" s="48">
        <v>2989</v>
      </c>
      <c r="E165" s="40">
        <v>3710</v>
      </c>
      <c r="F165" s="48">
        <v>2310</v>
      </c>
      <c r="G165" s="40">
        <v>2123</v>
      </c>
      <c r="H165" s="26" t="s">
        <v>50</v>
      </c>
      <c r="J165" s="107"/>
      <c r="K165" s="107"/>
      <c r="L165" s="106"/>
    </row>
    <row r="166" spans="1:12" ht="12" customHeight="1">
      <c r="A166" s="34" t="s">
        <v>51</v>
      </c>
      <c r="B166" s="48">
        <v>5679</v>
      </c>
      <c r="C166" s="40">
        <v>5578</v>
      </c>
      <c r="D166" s="48">
        <v>4050</v>
      </c>
      <c r="E166" s="40">
        <v>3836</v>
      </c>
      <c r="F166" s="48">
        <v>1629</v>
      </c>
      <c r="G166" s="40">
        <v>1742</v>
      </c>
      <c r="H166" s="26" t="s">
        <v>51</v>
      </c>
      <c r="J166" s="107"/>
      <c r="K166" s="107"/>
      <c r="L166" s="106"/>
    </row>
    <row r="167" spans="1:12" ht="12" customHeight="1">
      <c r="A167" s="34" t="s">
        <v>13</v>
      </c>
      <c r="B167" s="48">
        <v>7162</v>
      </c>
      <c r="C167" s="40">
        <v>5683</v>
      </c>
      <c r="D167" s="48">
        <v>5156</v>
      </c>
      <c r="E167" s="40">
        <v>4465</v>
      </c>
      <c r="F167" s="48">
        <v>2006</v>
      </c>
      <c r="G167" s="40">
        <v>1218</v>
      </c>
      <c r="H167" s="26" t="s">
        <v>13</v>
      </c>
      <c r="J167" s="107"/>
      <c r="K167" s="107"/>
      <c r="L167" s="106"/>
    </row>
    <row r="168" spans="1:12" ht="12" customHeight="1">
      <c r="A168" s="34" t="s">
        <v>14</v>
      </c>
      <c r="B168" s="48">
        <v>7634</v>
      </c>
      <c r="C168" s="40">
        <v>6405</v>
      </c>
      <c r="D168" s="48">
        <v>5667</v>
      </c>
      <c r="E168" s="40">
        <v>4931</v>
      </c>
      <c r="F168" s="48">
        <v>1967</v>
      </c>
      <c r="G168" s="40">
        <v>1474</v>
      </c>
      <c r="H168" s="26" t="s">
        <v>14</v>
      </c>
      <c r="J168" s="107"/>
      <c r="K168" s="107"/>
      <c r="L168" s="106"/>
    </row>
    <row r="169" spans="1:12" ht="12" customHeight="1">
      <c r="A169" s="34" t="s">
        <v>15</v>
      </c>
      <c r="B169" s="48">
        <v>5477</v>
      </c>
      <c r="C169" s="40">
        <v>4452</v>
      </c>
      <c r="D169" s="48">
        <v>4124</v>
      </c>
      <c r="E169" s="40">
        <v>3541</v>
      </c>
      <c r="F169" s="48">
        <v>1353</v>
      </c>
      <c r="G169" s="40">
        <v>911</v>
      </c>
      <c r="H169" s="26" t="s">
        <v>15</v>
      </c>
      <c r="J169" s="107"/>
      <c r="K169" s="107"/>
      <c r="L169" s="106"/>
    </row>
    <row r="170" spans="1:12" ht="12" customHeight="1">
      <c r="A170" s="34" t="s">
        <v>16</v>
      </c>
      <c r="B170" s="48">
        <v>2608</v>
      </c>
      <c r="C170" s="40">
        <v>-108</v>
      </c>
      <c r="D170" s="48">
        <v>782</v>
      </c>
      <c r="E170" s="40">
        <v>-1061</v>
      </c>
      <c r="F170" s="48">
        <v>1826</v>
      </c>
      <c r="G170" s="40">
        <v>953</v>
      </c>
      <c r="H170" s="26" t="s">
        <v>17</v>
      </c>
      <c r="J170" s="107"/>
      <c r="K170" s="107"/>
      <c r="L170" s="106"/>
    </row>
    <row r="171" spans="1:12" ht="21.75" customHeight="1">
      <c r="A171" s="32" t="s">
        <v>43</v>
      </c>
      <c r="B171" s="48"/>
      <c r="C171" s="40"/>
      <c r="D171" s="48"/>
      <c r="E171" s="40"/>
      <c r="F171" s="48"/>
      <c r="G171" s="40"/>
      <c r="H171" s="27" t="s">
        <v>24</v>
      </c>
      <c r="J171" s="107"/>
      <c r="K171" s="107"/>
      <c r="L171" s="106"/>
    </row>
    <row r="172" spans="1:12" ht="12" customHeight="1">
      <c r="A172" s="34" t="s">
        <v>19</v>
      </c>
      <c r="B172" s="48">
        <v>-14919</v>
      </c>
      <c r="C172" s="40">
        <v>-14743</v>
      </c>
      <c r="D172" s="48">
        <v>-21200</v>
      </c>
      <c r="E172" s="40">
        <v>-20355</v>
      </c>
      <c r="F172" s="48">
        <v>6281</v>
      </c>
      <c r="G172" s="40">
        <v>5612</v>
      </c>
      <c r="H172" s="26" t="s">
        <v>19</v>
      </c>
      <c r="J172" s="107"/>
      <c r="K172" s="107"/>
      <c r="L172" s="106"/>
    </row>
    <row r="173" spans="1:12" ht="12" customHeight="1">
      <c r="A173" s="34" t="s">
        <v>25</v>
      </c>
      <c r="B173" s="48">
        <v>8318</v>
      </c>
      <c r="C173" s="40">
        <v>21259</v>
      </c>
      <c r="D173" s="48">
        <v>-12455</v>
      </c>
      <c r="E173" s="40">
        <v>-97</v>
      </c>
      <c r="F173" s="48">
        <v>20773</v>
      </c>
      <c r="G173" s="40">
        <v>21356</v>
      </c>
      <c r="H173" s="26" t="s">
        <v>25</v>
      </c>
      <c r="J173" s="107"/>
      <c r="K173" s="107"/>
      <c r="L173" s="106"/>
    </row>
    <row r="174" spans="1:12" ht="12" customHeight="1">
      <c r="A174" s="34" t="s">
        <v>26</v>
      </c>
      <c r="B174" s="48">
        <v>8085</v>
      </c>
      <c r="C174" s="40">
        <v>4344</v>
      </c>
      <c r="D174" s="48">
        <v>4906</v>
      </c>
      <c r="E174" s="40">
        <v>2480</v>
      </c>
      <c r="F174" s="48">
        <v>3179</v>
      </c>
      <c r="G174" s="40">
        <v>1864</v>
      </c>
      <c r="H174" s="26" t="s">
        <v>27</v>
      </c>
      <c r="J174" s="107"/>
      <c r="K174" s="107"/>
      <c r="L174" s="106"/>
    </row>
    <row r="175" spans="1:12" ht="12" customHeight="1">
      <c r="A175" s="24" t="s">
        <v>28</v>
      </c>
      <c r="B175" s="44">
        <v>-49019</v>
      </c>
      <c r="C175" s="45">
        <v>-47322</v>
      </c>
      <c r="D175" s="46">
        <v>-90916</v>
      </c>
      <c r="E175" s="37">
        <v>-79948</v>
      </c>
      <c r="F175" s="46">
        <v>41897</v>
      </c>
      <c r="G175" s="37">
        <v>32626</v>
      </c>
      <c r="H175" s="28" t="s">
        <v>29</v>
      </c>
      <c r="J175" s="107"/>
      <c r="K175" s="107"/>
      <c r="L175" s="106"/>
    </row>
    <row r="176" spans="1:12" ht="21.75" customHeight="1">
      <c r="A176" s="33" t="s">
        <v>9</v>
      </c>
      <c r="B176" s="48"/>
      <c r="C176" s="40"/>
      <c r="D176" s="48"/>
      <c r="E176" s="40"/>
      <c r="F176" s="48"/>
      <c r="G176" s="40"/>
      <c r="H176" s="25" t="s">
        <v>10</v>
      </c>
      <c r="J176" s="107"/>
      <c r="K176" s="107"/>
      <c r="L176" s="106"/>
    </row>
    <row r="177" spans="1:12" ht="12" customHeight="1">
      <c r="A177" s="34" t="s">
        <v>44</v>
      </c>
      <c r="B177" s="48">
        <v>-5391</v>
      </c>
      <c r="C177" s="40">
        <v>-5403</v>
      </c>
      <c r="D177" s="48">
        <v>-7157</v>
      </c>
      <c r="E177" s="40">
        <v>-6725</v>
      </c>
      <c r="F177" s="48">
        <v>1766</v>
      </c>
      <c r="G177" s="40">
        <v>1322</v>
      </c>
      <c r="H177" s="26" t="s">
        <v>44</v>
      </c>
      <c r="J177" s="107"/>
      <c r="K177" s="107"/>
      <c r="L177" s="106"/>
    </row>
    <row r="178" spans="1:11" ht="12" customHeight="1">
      <c r="A178" s="34" t="s">
        <v>45</v>
      </c>
      <c r="B178" s="48">
        <v>-5800</v>
      </c>
      <c r="C178" s="40">
        <v>-6113</v>
      </c>
      <c r="D178" s="48">
        <v>-7771</v>
      </c>
      <c r="E178" s="40">
        <v>-7959</v>
      </c>
      <c r="F178" s="48">
        <v>1971</v>
      </c>
      <c r="G178" s="40">
        <v>1846</v>
      </c>
      <c r="H178" s="26" t="s">
        <v>45</v>
      </c>
      <c r="J178" s="107"/>
      <c r="K178" s="107"/>
    </row>
    <row r="179" spans="1:11" ht="12" customHeight="1">
      <c r="A179" s="34" t="s">
        <v>46</v>
      </c>
      <c r="B179" s="48">
        <v>-873</v>
      </c>
      <c r="C179" s="40">
        <v>-931</v>
      </c>
      <c r="D179" s="48">
        <v>-2552</v>
      </c>
      <c r="E179" s="40">
        <v>-2484</v>
      </c>
      <c r="F179" s="48">
        <v>1679</v>
      </c>
      <c r="G179" s="40">
        <v>1553</v>
      </c>
      <c r="H179" s="26" t="s">
        <v>46</v>
      </c>
      <c r="J179" s="107"/>
      <c r="K179" s="107"/>
    </row>
    <row r="180" spans="1:11" ht="12" customHeight="1">
      <c r="A180" s="34" t="s">
        <v>47</v>
      </c>
      <c r="B180" s="48">
        <v>-29865</v>
      </c>
      <c r="C180" s="40">
        <v>-21161</v>
      </c>
      <c r="D180" s="48">
        <v>-31644</v>
      </c>
      <c r="E180" s="40">
        <v>-22621</v>
      </c>
      <c r="F180" s="48">
        <v>1779</v>
      </c>
      <c r="G180" s="40">
        <v>1460</v>
      </c>
      <c r="H180" s="26" t="s">
        <v>47</v>
      </c>
      <c r="J180" s="107"/>
      <c r="K180" s="107"/>
    </row>
    <row r="181" spans="1:11" ht="12" customHeight="1">
      <c r="A181" s="34" t="s">
        <v>11</v>
      </c>
      <c r="B181" s="48">
        <v>2664</v>
      </c>
      <c r="C181" s="40">
        <v>5940</v>
      </c>
      <c r="D181" s="48">
        <v>-691</v>
      </c>
      <c r="E181" s="40">
        <v>3178</v>
      </c>
      <c r="F181" s="48">
        <v>3355</v>
      </c>
      <c r="G181" s="40">
        <v>2762</v>
      </c>
      <c r="H181" s="26" t="s">
        <v>11</v>
      </c>
      <c r="J181" s="107"/>
      <c r="K181" s="107"/>
    </row>
    <row r="182" spans="1:11" ht="12" customHeight="1">
      <c r="A182" s="34" t="s">
        <v>12</v>
      </c>
      <c r="B182" s="48">
        <v>-23008</v>
      </c>
      <c r="C182" s="40">
        <v>-21459</v>
      </c>
      <c r="D182" s="48">
        <v>-28050</v>
      </c>
      <c r="E182" s="40">
        <v>-25540</v>
      </c>
      <c r="F182" s="48">
        <v>5042</v>
      </c>
      <c r="G182" s="40">
        <v>4081</v>
      </c>
      <c r="H182" s="26" t="s">
        <v>12</v>
      </c>
      <c r="J182" s="107"/>
      <c r="K182" s="107"/>
    </row>
    <row r="183" spans="1:11" ht="12" customHeight="1">
      <c r="A183" s="34" t="s">
        <v>48</v>
      </c>
      <c r="B183" s="48">
        <v>-9860</v>
      </c>
      <c r="C183" s="40">
        <v>-9615</v>
      </c>
      <c r="D183" s="48">
        <v>-14550</v>
      </c>
      <c r="E183" s="40">
        <v>-13413</v>
      </c>
      <c r="F183" s="48">
        <v>4690</v>
      </c>
      <c r="G183" s="50">
        <v>3798</v>
      </c>
      <c r="H183" s="29" t="s">
        <v>48</v>
      </c>
      <c r="J183" s="107"/>
      <c r="K183" s="107"/>
    </row>
    <row r="184" spans="1:11" ht="12" customHeight="1">
      <c r="A184" s="34" t="s">
        <v>49</v>
      </c>
      <c r="B184" s="48">
        <v>-299</v>
      </c>
      <c r="C184" s="40">
        <v>-701</v>
      </c>
      <c r="D184" s="48">
        <v>-4091</v>
      </c>
      <c r="E184" s="40">
        <v>-3783</v>
      </c>
      <c r="F184" s="48">
        <v>3792</v>
      </c>
      <c r="G184" s="50">
        <v>3082</v>
      </c>
      <c r="H184" s="29" t="s">
        <v>49</v>
      </c>
      <c r="J184" s="107"/>
      <c r="K184" s="107"/>
    </row>
    <row r="185" spans="1:11" ht="12" customHeight="1">
      <c r="A185" s="34" t="s">
        <v>50</v>
      </c>
      <c r="B185" s="48">
        <v>3348</v>
      </c>
      <c r="C185" s="40">
        <v>1915</v>
      </c>
      <c r="D185" s="48">
        <v>497</v>
      </c>
      <c r="E185" s="40">
        <v>-329</v>
      </c>
      <c r="F185" s="48">
        <v>2851</v>
      </c>
      <c r="G185" s="50">
        <v>2244</v>
      </c>
      <c r="H185" s="29" t="s">
        <v>50</v>
      </c>
      <c r="J185" s="107"/>
      <c r="K185" s="107"/>
    </row>
    <row r="186" spans="1:11" ht="12" customHeight="1">
      <c r="A186" s="34" t="s">
        <v>51</v>
      </c>
      <c r="B186" s="48">
        <v>4096</v>
      </c>
      <c r="C186" s="40">
        <v>3038</v>
      </c>
      <c r="D186" s="48">
        <v>1606</v>
      </c>
      <c r="E186" s="40">
        <v>992</v>
      </c>
      <c r="F186" s="48">
        <v>2490</v>
      </c>
      <c r="G186" s="50">
        <v>2046</v>
      </c>
      <c r="H186" s="29" t="s">
        <v>51</v>
      </c>
      <c r="J186" s="107"/>
      <c r="K186" s="107"/>
    </row>
    <row r="187" spans="1:11" ht="12" customHeight="1">
      <c r="A187" s="34" t="s">
        <v>13</v>
      </c>
      <c r="B187" s="48">
        <v>5257</v>
      </c>
      <c r="C187" s="40">
        <v>3911</v>
      </c>
      <c r="D187" s="48">
        <v>2257</v>
      </c>
      <c r="E187" s="40">
        <v>1778</v>
      </c>
      <c r="F187" s="48">
        <v>3000</v>
      </c>
      <c r="G187" s="50">
        <v>2133</v>
      </c>
      <c r="H187" s="29" t="s">
        <v>13</v>
      </c>
      <c r="J187" s="107"/>
      <c r="K187" s="107"/>
    </row>
    <row r="188" spans="1:11" ht="12" customHeight="1">
      <c r="A188" s="34" t="s">
        <v>14</v>
      </c>
      <c r="B188" s="48">
        <v>6674</v>
      </c>
      <c r="C188" s="40">
        <v>4591</v>
      </c>
      <c r="D188" s="48">
        <v>3602</v>
      </c>
      <c r="E188" s="40">
        <v>2341</v>
      </c>
      <c r="F188" s="48">
        <v>3072</v>
      </c>
      <c r="G188" s="50">
        <v>2250</v>
      </c>
      <c r="H188" s="29" t="s">
        <v>14</v>
      </c>
      <c r="J188" s="107"/>
      <c r="K188" s="107"/>
    </row>
    <row r="189" spans="1:11" ht="12" customHeight="1">
      <c r="A189" s="34" t="s">
        <v>15</v>
      </c>
      <c r="B189" s="48">
        <v>4263</v>
      </c>
      <c r="C189" s="40">
        <v>2101</v>
      </c>
      <c r="D189" s="48">
        <v>1904</v>
      </c>
      <c r="E189" s="40">
        <v>513</v>
      </c>
      <c r="F189" s="48">
        <v>2359</v>
      </c>
      <c r="G189" s="50">
        <v>1588</v>
      </c>
      <c r="H189" s="29" t="s">
        <v>15</v>
      </c>
      <c r="J189" s="107"/>
      <c r="K189" s="107"/>
    </row>
    <row r="190" spans="1:11" ht="12" customHeight="1">
      <c r="A190" s="34" t="s">
        <v>16</v>
      </c>
      <c r="B190" s="48">
        <v>-225</v>
      </c>
      <c r="C190" s="40">
        <v>-3435</v>
      </c>
      <c r="D190" s="48">
        <v>-4276</v>
      </c>
      <c r="E190" s="40">
        <v>-5896</v>
      </c>
      <c r="F190" s="48">
        <v>4051</v>
      </c>
      <c r="G190" s="40">
        <v>2461</v>
      </c>
      <c r="H190" s="26" t="s">
        <v>17</v>
      </c>
      <c r="J190" s="107"/>
      <c r="K190" s="107"/>
    </row>
    <row r="191" spans="1:11" ht="29.25">
      <c r="A191" s="32" t="s">
        <v>30</v>
      </c>
      <c r="B191" s="48"/>
      <c r="C191" s="40"/>
      <c r="D191" s="48"/>
      <c r="E191" s="40"/>
      <c r="F191" s="48"/>
      <c r="G191" s="40"/>
      <c r="H191" s="27" t="s">
        <v>31</v>
      </c>
      <c r="J191" s="107"/>
      <c r="K191" s="107"/>
    </row>
    <row r="192" spans="1:11" ht="12" customHeight="1">
      <c r="A192" s="34" t="s">
        <v>19</v>
      </c>
      <c r="B192" s="48">
        <v>-15939</v>
      </c>
      <c r="C192" s="40">
        <v>-15851</v>
      </c>
      <c r="D192" s="48">
        <v>-21655</v>
      </c>
      <c r="E192" s="40">
        <v>-20829</v>
      </c>
      <c r="F192" s="48">
        <v>5716</v>
      </c>
      <c r="G192" s="40">
        <v>4978</v>
      </c>
      <c r="H192" s="26" t="s">
        <v>19</v>
      </c>
      <c r="J192" s="107"/>
      <c r="K192" s="107"/>
    </row>
    <row r="193" spans="1:11" ht="12" customHeight="1">
      <c r="A193" s="34" t="s">
        <v>20</v>
      </c>
      <c r="B193" s="48">
        <v>-43792</v>
      </c>
      <c r="C193" s="40">
        <v>-34728</v>
      </c>
      <c r="D193" s="48">
        <v>-70491</v>
      </c>
      <c r="E193" s="40">
        <v>-56077</v>
      </c>
      <c r="F193" s="48">
        <v>26699</v>
      </c>
      <c r="G193" s="40">
        <v>21349</v>
      </c>
      <c r="H193" s="26" t="s">
        <v>20</v>
      </c>
      <c r="J193" s="107"/>
      <c r="K193" s="107"/>
    </row>
    <row r="194" spans="1:11" ht="12" customHeight="1">
      <c r="A194" s="35" t="s">
        <v>21</v>
      </c>
      <c r="B194" s="51">
        <v>10712</v>
      </c>
      <c r="C194" s="52">
        <v>3257</v>
      </c>
      <c r="D194" s="51">
        <v>1230</v>
      </c>
      <c r="E194" s="52">
        <v>-3042</v>
      </c>
      <c r="F194" s="51">
        <v>9482</v>
      </c>
      <c r="G194" s="53">
        <v>6299</v>
      </c>
      <c r="H194" s="30" t="s">
        <v>22</v>
      </c>
      <c r="J194" s="107"/>
      <c r="K194" s="107"/>
    </row>
    <row r="196" spans="2:7" ht="11.25">
      <c r="B196" s="108"/>
      <c r="C196" s="108"/>
      <c r="D196" s="108"/>
      <c r="E196" s="108"/>
      <c r="F196" s="108"/>
      <c r="G196" s="108"/>
    </row>
    <row r="197" spans="2:7" ht="11.25">
      <c r="B197" s="108"/>
      <c r="C197" s="108"/>
      <c r="D197" s="108"/>
      <c r="E197" s="108"/>
      <c r="F197" s="108"/>
      <c r="G197" s="108"/>
    </row>
    <row r="198" spans="2:7" ht="11.25">
      <c r="B198" s="108"/>
      <c r="C198" s="108"/>
      <c r="D198" s="108"/>
      <c r="E198" s="108"/>
      <c r="F198" s="108"/>
      <c r="G198" s="108"/>
    </row>
    <row r="199" spans="2:7" ht="11.25">
      <c r="B199" s="108"/>
      <c r="C199" s="108"/>
      <c r="D199" s="108"/>
      <c r="E199" s="108"/>
      <c r="F199" s="108"/>
      <c r="G199" s="108"/>
    </row>
    <row r="200" spans="2:7" ht="11.25">
      <c r="B200" s="108"/>
      <c r="C200" s="108"/>
      <c r="D200" s="108"/>
      <c r="E200" s="108"/>
      <c r="F200" s="108"/>
      <c r="G200" s="108"/>
    </row>
    <row r="201" spans="2:7" ht="11.25">
      <c r="B201" s="108"/>
      <c r="C201" s="108"/>
      <c r="D201" s="108"/>
      <c r="E201" s="108"/>
      <c r="F201" s="108"/>
      <c r="G201" s="108"/>
    </row>
    <row r="202" spans="2:7" ht="11.25">
      <c r="B202" s="108"/>
      <c r="C202" s="108"/>
      <c r="D202" s="108"/>
      <c r="E202" s="108"/>
      <c r="F202" s="108"/>
      <c r="G202" s="108"/>
    </row>
    <row r="203" spans="2:7" ht="11.25">
      <c r="B203" s="108"/>
      <c r="C203" s="108"/>
      <c r="D203" s="108"/>
      <c r="E203" s="108"/>
      <c r="F203" s="108"/>
      <c r="G203" s="108"/>
    </row>
    <row r="204" spans="2:7" ht="11.25">
      <c r="B204" s="108"/>
      <c r="C204" s="108"/>
      <c r="D204" s="108"/>
      <c r="E204" s="108"/>
      <c r="F204" s="108"/>
      <c r="G204" s="108"/>
    </row>
    <row r="205" spans="2:7" ht="11.25">
      <c r="B205" s="108"/>
      <c r="C205" s="108"/>
      <c r="D205" s="108"/>
      <c r="E205" s="108"/>
      <c r="F205" s="108"/>
      <c r="G205" s="108"/>
    </row>
    <row r="206" spans="2:7" ht="11.25">
      <c r="B206" s="108"/>
      <c r="C206" s="108"/>
      <c r="D206" s="108"/>
      <c r="E206" s="108"/>
      <c r="F206" s="108"/>
      <c r="G206" s="108"/>
    </row>
    <row r="207" spans="2:7" ht="11.25">
      <c r="B207" s="108"/>
      <c r="C207" s="108"/>
      <c r="D207" s="108"/>
      <c r="E207" s="108"/>
      <c r="F207" s="108"/>
      <c r="G207" s="108"/>
    </row>
    <row r="208" spans="2:7" ht="11.25">
      <c r="B208" s="108"/>
      <c r="C208" s="108"/>
      <c r="D208" s="108"/>
      <c r="E208" s="108"/>
      <c r="F208" s="108"/>
      <c r="G208" s="108"/>
    </row>
    <row r="209" spans="2:7" ht="11.25">
      <c r="B209" s="108"/>
      <c r="C209" s="108"/>
      <c r="D209" s="108"/>
      <c r="E209" s="108"/>
      <c r="F209" s="108"/>
      <c r="G209" s="108"/>
    </row>
    <row r="210" spans="2:7" ht="11.25">
      <c r="B210" s="108"/>
      <c r="C210" s="108"/>
      <c r="D210" s="108"/>
      <c r="E210" s="108"/>
      <c r="F210" s="108"/>
      <c r="G210" s="108"/>
    </row>
    <row r="211" spans="2:7" ht="11.25">
      <c r="B211" s="108"/>
      <c r="C211" s="108"/>
      <c r="D211" s="108"/>
      <c r="E211" s="108"/>
      <c r="F211" s="108"/>
      <c r="G211" s="108"/>
    </row>
    <row r="212" spans="2:7" ht="11.25">
      <c r="B212" s="108"/>
      <c r="C212" s="108"/>
      <c r="D212" s="108"/>
      <c r="E212" s="108"/>
      <c r="F212" s="108"/>
      <c r="G212" s="108"/>
    </row>
    <row r="213" spans="2:7" ht="11.25">
      <c r="B213" s="108"/>
      <c r="C213" s="108"/>
      <c r="D213" s="108"/>
      <c r="E213" s="108"/>
      <c r="F213" s="108"/>
      <c r="G213" s="108"/>
    </row>
    <row r="214" spans="2:7" ht="11.25">
      <c r="B214" s="108"/>
      <c r="C214" s="108"/>
      <c r="D214" s="108"/>
      <c r="E214" s="108"/>
      <c r="F214" s="108"/>
      <c r="G214" s="108"/>
    </row>
    <row r="215" spans="2:7" ht="11.25">
      <c r="B215" s="108"/>
      <c r="C215" s="108"/>
      <c r="D215" s="108"/>
      <c r="E215" s="108"/>
      <c r="F215" s="108"/>
      <c r="G215" s="108"/>
    </row>
    <row r="216" spans="2:7" ht="11.25">
      <c r="B216" s="108"/>
      <c r="C216" s="108"/>
      <c r="D216" s="108"/>
      <c r="E216" s="108"/>
      <c r="F216" s="108"/>
      <c r="G216" s="108"/>
    </row>
  </sheetData>
  <sheetProtection/>
  <mergeCells count="24">
    <mergeCell ref="A71:A72"/>
    <mergeCell ref="B71:G71"/>
    <mergeCell ref="H71:H72"/>
    <mergeCell ref="B72:G72"/>
    <mergeCell ref="A133:A134"/>
    <mergeCell ref="B133:G133"/>
    <mergeCell ref="H133:H134"/>
    <mergeCell ref="B134:G134"/>
    <mergeCell ref="D5:G5"/>
    <mergeCell ref="D6:E6"/>
    <mergeCell ref="F6:G6"/>
    <mergeCell ref="B9:G9"/>
    <mergeCell ref="B10:G10"/>
    <mergeCell ref="A9:A10"/>
    <mergeCell ref="A1:H1"/>
    <mergeCell ref="A2:H2"/>
    <mergeCell ref="A3:H3"/>
    <mergeCell ref="A4:H4"/>
    <mergeCell ref="D7:E7"/>
    <mergeCell ref="F7:G7"/>
    <mergeCell ref="A5:A6"/>
    <mergeCell ref="H5:H6"/>
    <mergeCell ref="B6:C7"/>
    <mergeCell ref="B5:C5"/>
  </mergeCells>
  <printOptions horizontalCentered="1"/>
  <pageMargins left="0.7874015748031497" right="0.7874015748031497" top="0.5905511811023623" bottom="0.3937007874015748" header="0.5118110236220472" footer="0.5118110236220472"/>
  <pageSetup firstPageNumber="43" useFirstPageNumber="1" horizontalDpi="600" verticalDpi="600" orientation="portrait" paperSize="9" r:id="rId1"/>
  <rowBreaks count="3" manualBreakCount="3">
    <brk id="50" max="7" man="1"/>
    <brk id="95" max="7" man="1"/>
    <brk id="148" max="7" man="1"/>
  </rowBreaks>
  <ignoredErrors>
    <ignoredError sqref="H15 H55 A77 H77 A139 H13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Статистика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Татур</dc:creator>
  <cp:keywords/>
  <dc:description/>
  <cp:lastModifiedBy>Яфарова Альбина Мнировна</cp:lastModifiedBy>
  <cp:lastPrinted>2017-12-21T13:08:23Z</cp:lastPrinted>
  <dcterms:created xsi:type="dcterms:W3CDTF">2010-03-24T09:39:12Z</dcterms:created>
  <dcterms:modified xsi:type="dcterms:W3CDTF">2017-12-21T13:08:59Z</dcterms:modified>
  <cp:category/>
  <cp:version/>
  <cp:contentType/>
  <cp:contentStatus/>
</cp:coreProperties>
</file>